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https://campusurl.sharepoint.com/sites/RCT-Recerca/Documents compartits/C_GESTIO-RECERCA/02_Convocatories/2026_URL_Projectes_PDI_2026/a_Normativa/"/>
    </mc:Choice>
  </mc:AlternateContent>
  <xr:revisionPtr revIDLastSave="10" documentId="8_{607E901E-F374-4DAD-8332-0D72169A3E73}" xr6:coauthVersionLast="47" xr6:coauthVersionMax="47" xr10:uidLastSave="{B5C3C975-C999-4962-B59E-6E0C6F6D81F0}"/>
  <workbookProtection workbookAlgorithmName="SHA-512" workbookHashValue="Q0hZQ66MDakVDcyFZITW8sGByk8/hEvdlialDL1ZpiJlN9IA9PoDO6GYgcruhjmglShR7MNjQ8FIZAa1uvBWVg==" workbookSaltValue="2nfFu37tBqvj5mKreJy0fg==" workbookSpinCount="100000" lockStructure="1"/>
  <bookViews>
    <workbookView xWindow="2670" yWindow="990" windowWidth="17625" windowHeight="8865" xr2:uid="{00000000-000D-0000-FFFF-FFFF00000000}"/>
  </bookViews>
  <sheets>
    <sheet name="Sol·licitud" sheetId="5" r:id="rId1"/>
    <sheet name="Resum oficina" sheetId="8" state="hidden" r:id="rId2"/>
    <sheet name="Desplegables" sheetId="7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7" l="1"/>
  <c r="E61" i="7" s="1"/>
  <c r="I61" i="7" l="1"/>
  <c r="K5" i="8" l="1"/>
  <c r="H5" i="8" l="1"/>
  <c r="G5" i="8"/>
  <c r="F5" i="8"/>
  <c r="E5" i="8"/>
  <c r="D5" i="8"/>
  <c r="E26" i="5"/>
  <c r="E25" i="5"/>
  <c r="E24" i="5"/>
  <c r="E30" i="5"/>
  <c r="E29" i="5"/>
  <c r="E28" i="5"/>
  <c r="E27" i="5"/>
  <c r="B79" i="7"/>
  <c r="M5" i="8"/>
  <c r="L5" i="8"/>
  <c r="C5" i="8"/>
  <c r="B5" i="8"/>
  <c r="A2" i="8"/>
  <c r="E23" i="5"/>
  <c r="E35" i="5"/>
  <c r="E31" i="5"/>
  <c r="E32" i="5"/>
  <c r="E33" i="5"/>
  <c r="E34" i="5"/>
  <c r="E22" i="5"/>
  <c r="D36" i="5"/>
  <c r="C36" i="5"/>
  <c r="N5" i="8" l="1"/>
  <c r="A20" i="5"/>
  <c r="I5" i="8"/>
  <c r="O79" i="7"/>
  <c r="A5" i="8" s="1"/>
  <c r="C79" i="7"/>
  <c r="O5" i="8"/>
  <c r="Q5" i="8" s="1"/>
  <c r="E36" i="5"/>
  <c r="P5" i="8" s="1"/>
  <c r="J5" i="8"/>
  <c r="L79" i="7"/>
  <c r="M79" i="7"/>
  <c r="N79" i="7"/>
  <c r="F61" i="7"/>
  <c r="K79" i="7"/>
  <c r="J79" i="7"/>
  <c r="H61" i="7"/>
  <c r="G79" i="7"/>
  <c r="D79" i="7"/>
  <c r="G61" i="7"/>
  <c r="E79" i="7"/>
  <c r="I79" i="7"/>
  <c r="F79" i="7"/>
  <c r="H79" i="7"/>
</calcChain>
</file>

<file path=xl/sharedStrings.xml><?xml version="1.0" encoding="utf-8"?>
<sst xmlns="http://schemas.openxmlformats.org/spreadsheetml/2006/main" count="590" uniqueCount="299">
  <si>
    <t>Pressupost sol·licitat</t>
  </si>
  <si>
    <t>1. Investigador/a responsable de la proposta</t>
  </si>
  <si>
    <t>Centre</t>
  </si>
  <si>
    <t>Grup de recerca</t>
  </si>
  <si>
    <t>Responsable de la proposta</t>
  </si>
  <si>
    <t>2. Dades bàsiques de la proposta</t>
  </si>
  <si>
    <t>Títol</t>
  </si>
  <si>
    <t>3. Finançament sol·licitat</t>
  </si>
  <si>
    <t>La convocatoria estableix que caldrà comprometre un cofinançament mínim del 10% de l’import concedit.</t>
  </si>
  <si>
    <t>Concepte</t>
  </si>
  <si>
    <t>Descripció</t>
  </si>
  <si>
    <t>Import sol·licitat</t>
  </si>
  <si>
    <t>Cofinançament per part del Centre</t>
  </si>
  <si>
    <t>Cost total</t>
  </si>
  <si>
    <t>Total</t>
  </si>
  <si>
    <t>Resum intern</t>
  </si>
  <si>
    <t>Institució</t>
  </si>
  <si>
    <t>Acrònim grup</t>
  </si>
  <si>
    <t>Responsable proposta</t>
  </si>
  <si>
    <t>ORCID responsable</t>
  </si>
  <si>
    <t>mail responsable</t>
  </si>
  <si>
    <t>Títol proposta</t>
  </si>
  <si>
    <t>Nombre d'investigadors implicats</t>
  </si>
  <si>
    <t>Comitè d'Ètica</t>
  </si>
  <si>
    <t>Objectius</t>
  </si>
  <si>
    <t>Pla de treball</t>
  </si>
  <si>
    <t>Resultats</t>
  </si>
  <si>
    <t>Cofinançament centre</t>
  </si>
  <si>
    <t>Import total projecte</t>
  </si>
  <si>
    <t>% cofinançament</t>
  </si>
  <si>
    <t>Desplegables</t>
  </si>
  <si>
    <t>Convocatòria d'ajuts a projectes PDI 2023</t>
  </si>
  <si>
    <t>Grups de recerca</t>
  </si>
  <si>
    <t>Tipus de grup</t>
  </si>
  <si>
    <t>Nom del grup</t>
  </si>
  <si>
    <t>Acrònim del grup</t>
  </si>
  <si>
    <t>IP-MEMBRE 1</t>
  </si>
  <si>
    <t>ORCID IP</t>
  </si>
  <si>
    <t xml:space="preserve">MAIL IP </t>
  </si>
  <si>
    <t>IQS</t>
  </si>
  <si>
    <t>IQS School of Engineering</t>
  </si>
  <si>
    <t>GRE_Reconegut</t>
  </si>
  <si>
    <t xml:space="preserve">Applied Data Analytics and Modelling IQS </t>
  </si>
  <si>
    <t>ADAMIQS</t>
  </si>
  <si>
    <t>Dra. Meritxell Sáez Cornellana</t>
  </si>
  <si>
    <t>meritxell.saez@iqs.url.edu</t>
  </si>
  <si>
    <t>IQS SE</t>
  </si>
  <si>
    <t>Applied Mechanics and Advanced Manufacturing</t>
  </si>
  <si>
    <t>GAM</t>
  </si>
  <si>
    <t>Dr. Marco Antonio Pérez Martínez</t>
  </si>
  <si>
    <t>marcoantonio.perez@iqs.url.edu</t>
  </si>
  <si>
    <t>GRC_Reconegut i finançats</t>
  </si>
  <si>
    <t>Applied Photobiological Chemistry</t>
  </si>
  <si>
    <t>AppLightChem</t>
  </si>
  <si>
    <t>Dr. Santiago Nonell Marrugat</t>
  </si>
  <si>
    <t>santi.nonell@iqs.url.edu</t>
  </si>
  <si>
    <t>GRC_Reconegut</t>
  </si>
  <si>
    <t>Chemical Reactions for Innovative Solutions</t>
  </si>
  <si>
    <t>CRISOL</t>
  </si>
  <si>
    <t>Dra. Ana Belén Cuenca González</t>
  </si>
  <si>
    <t>anabelen.cuenca@iqs.url.edu</t>
  </si>
  <si>
    <t>Electroquímica i bioanàlisi</t>
  </si>
  <si>
    <t>Eqba</t>
  </si>
  <si>
    <t>Dr. Jordi Abellà Iglesias</t>
  </si>
  <si>
    <t>jordi.abella@iqs.url.edu</t>
  </si>
  <si>
    <t>Grup de Química Biològica i Biotecnologia</t>
  </si>
  <si>
    <t>GQBB</t>
  </si>
  <si>
    <t>Dr. Antoni Planas Sauter</t>
  </si>
  <si>
    <t>antoni.planas@iqs.url.edu</t>
  </si>
  <si>
    <t xml:space="preserve">Grup de Química Farmacèutica </t>
  </si>
  <si>
    <t>GQF</t>
  </si>
  <si>
    <t>Dr. Roger Estrada Tejedor</t>
  </si>
  <si>
    <t>roger.estrada@iqs.url.edu</t>
  </si>
  <si>
    <t>Grup d'Enginyeria de Materials</t>
  </si>
  <si>
    <t>GEMAT</t>
  </si>
  <si>
    <t>Dr. Salvador Borrós Gómez</t>
  </si>
  <si>
    <t>salvador.borros@iqs.url.edu</t>
  </si>
  <si>
    <t>Grup d'Enginyeria i Simulació de Processos Ambientals</t>
  </si>
  <si>
    <t xml:space="preserve"> GESPA</t>
  </si>
  <si>
    <t>Dr. Rafael González Olmos</t>
  </si>
  <si>
    <t>rafael.gonzalez@iqs.url.edu</t>
  </si>
  <si>
    <t>Grup d'Enginyeria Vascular i Biomedicina Aplicada</t>
  </si>
  <si>
    <t>GEVAB</t>
  </si>
  <si>
    <t>Dr. Jordi Martorell López</t>
  </si>
  <si>
    <t>jordi.martorell@iqs.url.edu</t>
  </si>
  <si>
    <t>Grup Enginyeria de Productes Industrials</t>
  </si>
  <si>
    <t>GEPI</t>
  </si>
  <si>
    <t>Dr. Andrés-Amador García Granada</t>
  </si>
  <si>
    <t>andres.garcia@iqs.url.edu</t>
  </si>
  <si>
    <t>Sustainability, Economics, and Ethics</t>
  </si>
  <si>
    <t xml:space="preserve"> SEE</t>
  </si>
  <si>
    <t>Dr. Octasiano M. Valerio Mendoza</t>
  </si>
  <si>
    <t>octasiano.valerio@iqs.url.edu</t>
  </si>
  <si>
    <t>IQS SM</t>
  </si>
  <si>
    <t>IQS School of Management</t>
  </si>
  <si>
    <t>Consumer Behavior Perspectives</t>
  </si>
  <si>
    <t>Conhative</t>
  </si>
  <si>
    <t>Dr. Ramon Palau Saumell</t>
  </si>
  <si>
    <t>ramon.palau@iqs.url.edu</t>
  </si>
  <si>
    <t>Research Group on Corporate Governance</t>
  </si>
  <si>
    <t>CORPGOV</t>
  </si>
  <si>
    <t>Dr. Josep Garcia Blandon</t>
  </si>
  <si>
    <t>josep.garcia@iqs.url.edu</t>
  </si>
  <si>
    <t>Grup URL</t>
  </si>
  <si>
    <t>Turisme, Sostenibilitat i Innovació</t>
  </si>
  <si>
    <t>TSI</t>
  </si>
  <si>
    <t>Dra. Gilda Hernández</t>
  </si>
  <si>
    <t>Blanquerna</t>
  </si>
  <si>
    <t>Facultat de Psicologia, Ciències de l'Educació i de l'Esport Blanquerna</t>
  </si>
  <si>
    <t>Comunicació i Salut</t>
  </si>
  <si>
    <t>COMSAL</t>
  </si>
  <si>
    <t>Dra. Carolina Palma Sevillano</t>
  </si>
  <si>
    <t>carolinaps@blanquerna.url.edu</t>
  </si>
  <si>
    <t>FPCEEB</t>
  </si>
  <si>
    <t>Grup de Recerca de Parella i Família</t>
  </si>
  <si>
    <t>GRPF</t>
  </si>
  <si>
    <t>Dra. Anna Vilaregut</t>
  </si>
  <si>
    <t>carlespt@blanquerna.url.edu</t>
  </si>
  <si>
    <t xml:space="preserve">Grup de Recerca en Educació, Didàctica i Aprenentatge </t>
  </si>
  <si>
    <t>GREDA</t>
  </si>
  <si>
    <t>Dra. Cristina Corcoll López</t>
  </si>
  <si>
    <t>cristinacl@blanquerna.url.edu</t>
  </si>
  <si>
    <t>Grup de recerca en Organització, persona i canvi</t>
  </si>
  <si>
    <t>GROPC</t>
  </si>
  <si>
    <t>Dr. Susana del Cerro</t>
  </si>
  <si>
    <t>0000-0002-3846-8130</t>
  </si>
  <si>
    <t>susannacr@blanquerna.url.edu</t>
  </si>
  <si>
    <t>Grup de Recerca en Pedagogia, Societat i Innovació amb el suport de les Tecnologies de la Informació i la Comunicació</t>
  </si>
  <si>
    <t>PSITIC</t>
  </si>
  <si>
    <t>Dr. Jordi Riera Romaní</t>
  </si>
  <si>
    <t>jordirr@blanquerna.url.edu</t>
  </si>
  <si>
    <t>Grup de Recerca i Innovació sobre Esport i Societat</t>
  </si>
  <si>
    <t>GRIES</t>
  </si>
  <si>
    <t>Dr. Xavier Pujadas</t>
  </si>
  <si>
    <t>xavierpm@blanquerna.url.edu</t>
  </si>
  <si>
    <t>Identitat, Religió i Educació</t>
  </si>
  <si>
    <t>IRE</t>
  </si>
  <si>
    <t>Dr. Àngel Jesús Navarro Guareño</t>
  </si>
  <si>
    <t>Psicologia, Persona i Context</t>
  </si>
  <si>
    <t>Psicopersona</t>
  </si>
  <si>
    <t>Dr. Josep Gallifa Roca</t>
  </si>
  <si>
    <t>josepgr@blanquerna.url.edu</t>
  </si>
  <si>
    <t xml:space="preserve">Salut, Activitat Física i Esport </t>
  </si>
  <si>
    <t>SAFE</t>
  </si>
  <si>
    <t>Dra. Maria Giné Garriga</t>
  </si>
  <si>
    <t>mariagg@blanquerna.url.edu</t>
  </si>
  <si>
    <t>Seminari Interuniversitari sobre Identitat i Noves Trajectòries Educatives</t>
  </si>
  <si>
    <t>SINTE</t>
  </si>
  <si>
    <t>Dra. Montserrat Castelló Badia</t>
  </si>
  <si>
    <t>montserratcb@blanquerna.url.edu</t>
  </si>
  <si>
    <t>Facultat de Ciències de la Salut Blanquerna</t>
  </si>
  <si>
    <t>Global Research on Wellbeing</t>
  </si>
  <si>
    <t>GRoW</t>
  </si>
  <si>
    <t>Dra. Elena Carrillo</t>
  </si>
  <si>
    <t>elenaca@blanquerna.url.edu</t>
  </si>
  <si>
    <t>FCSB</t>
  </si>
  <si>
    <t>Grup de Recerca en Farmacoteràpia, genòmica i Exposòmica</t>
  </si>
  <si>
    <t>PHAGEX</t>
  </si>
  <si>
    <t>Dra. Conxita Mestres</t>
  </si>
  <si>
    <t>Salut Global, Gènere i Societat</t>
  </si>
  <si>
    <t>GHenderS</t>
  </si>
  <si>
    <t>Dr. Ramón Escuriet-Peiró</t>
  </si>
  <si>
    <t>Facultat de Comunicació i Relacions Internacionals Blanquerna</t>
  </si>
  <si>
    <t>DIGILAB: Media, Strategy and Regulation</t>
  </si>
  <si>
    <t>DIGILAB</t>
  </si>
  <si>
    <t>Dr. Jaume Suau Martinez</t>
  </si>
  <si>
    <t>jaumesm@blanquerna.url.edu</t>
  </si>
  <si>
    <t>FCRIB</t>
  </si>
  <si>
    <t>Estudis de cultura i comunicació</t>
  </si>
  <si>
    <t>EIDOS</t>
  </si>
  <si>
    <t>Dr. Alfonso Medina Cambrón</t>
  </si>
  <si>
    <t>alfonsomc@blanquerna.url.edu</t>
  </si>
  <si>
    <t>GLOBALCODES: Globalisation, Conflict, Development and Security</t>
  </si>
  <si>
    <t>GLOBALCODES</t>
  </si>
  <si>
    <t>Dr. Oscar Mateos</t>
  </si>
  <si>
    <t>oscarmm2@blanquerna.url.edu</t>
  </si>
  <si>
    <t>Grup de Recerca en Estratègia i Creativitat en Publicitat i Relacions Públiques</t>
  </si>
  <si>
    <t>GRECPRP</t>
  </si>
  <si>
    <t>Dr. Josep Antoni Rom Rodríguez</t>
  </si>
  <si>
    <t>jrom@rectorat.url.edu</t>
  </si>
  <si>
    <t>STReaM: Society, Technology, Religion and Media.</t>
  </si>
  <si>
    <t>STReaM</t>
  </si>
  <si>
    <t>Dra. Míriam Díez Bosch</t>
  </si>
  <si>
    <t>miriamdb@blanquerna.url.edu</t>
  </si>
  <si>
    <t>La Salle</t>
  </si>
  <si>
    <t>Human-Environment Research</t>
  </si>
  <si>
    <t>Dr. Oriol Guasch Fortuny</t>
  </si>
  <si>
    <t>oriol.guasch@salle.url.edu</t>
  </si>
  <si>
    <t>Research Group on Smart Society</t>
  </si>
  <si>
    <t>Dr. Xavier Vilasís Cardona</t>
  </si>
  <si>
    <t>xavier.vilasis@salle.url.edu</t>
  </si>
  <si>
    <t>Esade</t>
  </si>
  <si>
    <t>Escola Superior d'Administració i Direcció d'Empreses Esade</t>
  </si>
  <si>
    <t>Business Network Dynamics</t>
  </si>
  <si>
    <t>BuNeD</t>
  </si>
  <si>
    <t>Dra. Annachiara Longoni</t>
  </si>
  <si>
    <t>annachiara.longoni@esade.edu</t>
  </si>
  <si>
    <t>Esade ADE</t>
  </si>
  <si>
    <t>Group for Research in Economics and Finance</t>
  </si>
  <si>
    <t>GREF</t>
  </si>
  <si>
    <t>Dra. Anna Bayona</t>
  </si>
  <si>
    <t>anna.bayona@esade.edu</t>
  </si>
  <si>
    <t>Grup de Recerca de l'Institut d'Innovació Social</t>
  </si>
  <si>
    <t>GRIIS</t>
  </si>
  <si>
    <t>Dr. Daniel Arenas Vives</t>
  </si>
  <si>
    <t>daniel.arenas@esade.edu</t>
  </si>
  <si>
    <t>Grup de Recerca en Gestió Turística</t>
  </si>
  <si>
    <t>GRUGET</t>
  </si>
  <si>
    <t>Dra. Mar Vila Fernández-Santacruz</t>
  </si>
  <si>
    <t>ricard.rigall@udg.edu / mar.vila@esade.edu</t>
  </si>
  <si>
    <t>Grup de Recerca en Iniciativa Emprenedora</t>
  </si>
  <si>
    <t>GRIE</t>
  </si>
  <si>
    <t>Dr. Jan Brinckmann</t>
  </si>
  <si>
    <t>jan.brinckmann@esade.edu</t>
  </si>
  <si>
    <t>Grup de Recerca en Lideratge i Innovació en la Gestió Pública</t>
  </si>
  <si>
    <t>GLIGP</t>
  </si>
  <si>
    <t>Dr. Ángel Saz Carranza</t>
  </si>
  <si>
    <t>angel.saz@esade.edu</t>
  </si>
  <si>
    <t>Institute for Data-Driven Decisions</t>
  </si>
  <si>
    <t>ESADE D3</t>
  </si>
  <si>
    <t>Dra. Núria Agell Jané</t>
  </si>
  <si>
    <t>nuria.agell@esade.edu</t>
  </si>
  <si>
    <t>Institute for Innovation and Knowledge Management</t>
  </si>
  <si>
    <t>IIK</t>
  </si>
  <si>
    <t>Dra. Ivanka Visnjic</t>
  </si>
  <si>
    <t>ivanka.visnjic@esade.edu</t>
  </si>
  <si>
    <t>Leadership Development Research Center</t>
  </si>
  <si>
    <t>GLEAD</t>
  </si>
  <si>
    <t>Dra. Laura Guillén Ramo</t>
  </si>
  <si>
    <t>laura.guillen@esade.edu</t>
  </si>
  <si>
    <t>Facultat de Dret Esade</t>
  </si>
  <si>
    <t>Conflict Management</t>
  </si>
  <si>
    <t>CONFLICT MANAGEMENT</t>
  </si>
  <si>
    <t>Dra. Maria Teresa Duplá Marín</t>
  </si>
  <si>
    <t>teresa.dupla@esade.edu</t>
  </si>
  <si>
    <t>Esade Dret</t>
  </si>
  <si>
    <t>Derecho Patrimonial y de la Empresa (Norma Jurídica y Cambio Social)</t>
  </si>
  <si>
    <t>DERECHO PATRIMONIAL</t>
  </si>
  <si>
    <t>Dra. Rebeca Carpi Martín</t>
  </si>
  <si>
    <t>rebeca.carpi@esade.edu</t>
  </si>
  <si>
    <t>Institut d'Estudis Laborals</t>
  </si>
  <si>
    <t>IEL</t>
  </si>
  <si>
    <t>Dra. Anna Ginès i Fabrellas</t>
  </si>
  <si>
    <t>anna.gines@esade.edu</t>
  </si>
  <si>
    <t>Fundació Pere Tarrés</t>
  </si>
  <si>
    <t>Facultat d'Educació Social i Treball Social Pere Tarrés</t>
  </si>
  <si>
    <t xml:space="preserve">Grup de Recerca Innovació i Anàlisi Social </t>
  </si>
  <si>
    <t>GIAS</t>
  </si>
  <si>
    <t>Dra. M. Jesús Morata Garcia</t>
  </si>
  <si>
    <t>tmorata@peretarres.org</t>
  </si>
  <si>
    <t>FESTSPT</t>
  </si>
  <si>
    <t>Observatori de l'Ebre</t>
  </si>
  <si>
    <t xml:space="preserve">Grup de Recerca Geofísica </t>
  </si>
  <si>
    <t>GRGEO</t>
  </si>
  <si>
    <t>Dr. David Altadill Felip</t>
  </si>
  <si>
    <t>david_altadill@obsebre.es</t>
  </si>
  <si>
    <t>OE</t>
  </si>
  <si>
    <t>Fundació Vidal i Barraquer</t>
  </si>
  <si>
    <t>Institut Universitari de Salut Mental Vidal i Barraquer</t>
  </si>
  <si>
    <t>Grup de Recerca en Mentalització i Avaluació d’Intervencions Psicològiques</t>
  </si>
  <si>
    <t>GREMAIP</t>
  </si>
  <si>
    <t xml:space="preserve">Dr. Josep Mercadal </t>
  </si>
  <si>
    <t>IUSMVB</t>
  </si>
  <si>
    <t>Institut Borja de Bioètica</t>
  </si>
  <si>
    <t>Grup d’Investigació en Bioètica</t>
  </si>
  <si>
    <t>GIB</t>
  </si>
  <si>
    <t>Dra. Montserrat Esquerda</t>
  </si>
  <si>
    <t>0000-0002-5781-8298</t>
  </si>
  <si>
    <t>mesquerda@ibb.hsjdbcn.org</t>
  </si>
  <si>
    <t>IBB</t>
  </si>
  <si>
    <t>ESDi</t>
  </si>
  <si>
    <t>Escola Superior de Disseny ESDi</t>
  </si>
  <si>
    <t>Teoria, Anàlisi i Desenvolupament del Disseny</t>
  </si>
  <si>
    <t>TADD</t>
  </si>
  <si>
    <t>Dra. Encarna Ruiz</t>
  </si>
  <si>
    <t>0000-0002-6302-0063</t>
  </si>
  <si>
    <t>eruiz@esdi.edu.es</t>
  </si>
  <si>
    <t>Rectorat URL</t>
  </si>
  <si>
    <t>Rectorat</t>
  </si>
  <si>
    <t>Càtedra</t>
  </si>
  <si>
    <t>Càtedra Ethos</t>
  </si>
  <si>
    <t>Ethos</t>
  </si>
  <si>
    <t>Dr. Francesc Torralba</t>
  </si>
  <si>
    <t>ftorralba@rectorat.url.edu</t>
  </si>
  <si>
    <t>Centres</t>
  </si>
  <si>
    <t>Grups</t>
  </si>
  <si>
    <t>Grup de Recerca en Turisme, Sostenibilitat i Innovació</t>
  </si>
  <si>
    <t>ESADE</t>
  </si>
  <si>
    <t>FPT</t>
  </si>
  <si>
    <t>Despeses objecte de finançament</t>
  </si>
  <si>
    <t>cofinançament de personal</t>
  </si>
  <si>
    <t>personal substitut per intensificació PDI</t>
  </si>
  <si>
    <t>mobilitat PDI</t>
  </si>
  <si>
    <t>publicació de resultats</t>
  </si>
  <si>
    <t>recursos electrònics</t>
  </si>
  <si>
    <t>contractació de serveis</t>
  </si>
  <si>
    <t>material fungible</t>
  </si>
  <si>
    <t>CONVOCATÒRIA D'AJUTS A L'ACTIVITAT DE RECERCA DEL PDI DE LA URL 2026</t>
  </si>
  <si>
    <r>
      <t xml:space="preserve">Omplir les cel·les ombrejades de color taronja. Totes les cel·les ombrejades s'han d'omplir obligatòriament.
   Cel·les de color taronja intens: seleccionar l'opció corresponent del llistat desplegable
   Cel·les de color taronja suau: omplir amb text lliure
</t>
    </r>
    <r>
      <rPr>
        <b/>
        <i/>
        <sz val="10"/>
        <color theme="1"/>
        <rFont val="Arial"/>
        <family val="2"/>
      </rPr>
      <t>Els formularis de pressupost s’hauran d'adjuntar al registre de sol·licitud de MERIT.</t>
    </r>
    <r>
      <rPr>
        <i/>
        <sz val="10"/>
        <color theme="1"/>
        <rFont val="Arial"/>
        <family val="2"/>
      </rPr>
      <t xml:space="preserve">
Seleccionar el grup de recerca d'acord amb el mapa de grups de la URL.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</si>
</sst>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b/>
      <sz val="16"/>
      <color theme="5"/>
      <name val="Arial"/>
      <family val="2"/>
    </font>
    <font>
      <sz val="11"/>
      <color theme="1"/>
      <name val="Arial"/>
      <family val="2"/>
    </font>
    <font>
      <b/>
      <sz val="14"/>
      <color theme="4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6"/>
      <name val="Arial"/>
      <family val="2"/>
    </font>
    <font>
      <b/>
      <sz val="12.5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5" borderId="0" xfId="0" applyFont="1" applyFill="1"/>
    <xf numFmtId="0" fontId="2" fillId="2" borderId="0" xfId="0" applyFont="1" applyFill="1"/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/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7" fillId="0" borderId="0" xfId="0" applyFont="1"/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4" fontId="5" fillId="2" borderId="11" xfId="1" applyFont="1" applyFill="1" applyBorder="1" applyAlignment="1" applyProtection="1">
      <alignment horizontal="right" vertical="center" wrapText="1"/>
      <protection locked="0"/>
    </xf>
    <xf numFmtId="44" fontId="5" fillId="0" borderId="12" xfId="1" applyFont="1" applyFill="1" applyBorder="1" applyAlignment="1" applyProtection="1">
      <alignment horizontal="right" vertical="center" wrapText="1"/>
    </xf>
    <xf numFmtId="44" fontId="5" fillId="2" borderId="2" xfId="1" applyFont="1" applyFill="1" applyBorder="1" applyAlignment="1" applyProtection="1">
      <alignment horizontal="right" vertical="center" wrapText="1"/>
      <protection locked="0"/>
    </xf>
    <xf numFmtId="44" fontId="5" fillId="2" borderId="14" xfId="1" applyFont="1" applyFill="1" applyBorder="1" applyAlignment="1" applyProtection="1">
      <alignment horizontal="right" vertical="center" wrapText="1"/>
      <protection locked="0"/>
    </xf>
    <xf numFmtId="44" fontId="5" fillId="0" borderId="15" xfId="1" applyFont="1" applyFill="1" applyBorder="1" applyAlignment="1" applyProtection="1">
      <alignment horizontal="right" vertical="center" wrapText="1"/>
    </xf>
    <xf numFmtId="44" fontId="9" fillId="0" borderId="22" xfId="1" applyFont="1" applyBorder="1" applyAlignment="1" applyProtection="1">
      <alignment vertical="center" wrapText="1"/>
    </xf>
    <xf numFmtId="44" fontId="5" fillId="0" borderId="18" xfId="1" applyFont="1" applyBorder="1" applyAlignment="1" applyProtection="1">
      <alignment horizontal="left" vertical="center" wrapText="1"/>
    </xf>
    <xf numFmtId="44" fontId="5" fillId="0" borderId="13" xfId="1" applyFont="1" applyFill="1" applyBorder="1" applyAlignment="1" applyProtection="1">
      <alignment horizontal="right" vertical="center" wrapText="1"/>
    </xf>
    <xf numFmtId="9" fontId="2" fillId="0" borderId="0" xfId="5" applyFont="1"/>
    <xf numFmtId="44" fontId="2" fillId="0" borderId="0" xfId="0" applyNumberFormat="1" applyFont="1"/>
    <xf numFmtId="0" fontId="21" fillId="0" borderId="0" xfId="0" applyFont="1"/>
    <xf numFmtId="0" fontId="18" fillId="0" borderId="0" xfId="4" applyFill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25" xfId="0" applyFont="1" applyFill="1" applyBorder="1" applyAlignment="1" applyProtection="1">
      <alignment horizontal="left" vertical="center" wrapText="1"/>
      <protection locked="0"/>
    </xf>
    <xf numFmtId="0" fontId="9" fillId="2" borderId="2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</cellXfs>
  <cellStyles count="7">
    <cellStyle name="Enllaç" xfId="4" builtinId="8"/>
    <cellStyle name="Excel Built-in Normal" xfId="6" xr:uid="{00000000-0005-0000-0000-000001000000}"/>
    <cellStyle name="Moneda" xfId="1" builtinId="4"/>
    <cellStyle name="Moneda 2" xfId="2" xr:uid="{00000000-0005-0000-0000-000003000000}"/>
    <cellStyle name="Normal" xfId="0" builtinId="0"/>
    <cellStyle name="Normal 2 4" xfId="3" xr:uid="{00000000-0005-0000-0000-000005000000}"/>
    <cellStyle name="Percentatge" xfId="5" builtinId="5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ordi.abella@iqs.url.edu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jordi.martorell@iqs.url.edu" TargetMode="External"/><Relationship Id="rId7" Type="http://schemas.openxmlformats.org/officeDocument/2006/relationships/hyperlink" Target="mailto:jose.borrell@iqs.url.edu" TargetMode="External"/><Relationship Id="rId12" Type="http://schemas.openxmlformats.org/officeDocument/2006/relationships/hyperlink" Target="mailto:jordi.abella@iqs.url.edu" TargetMode="External"/><Relationship Id="rId2" Type="http://schemas.openxmlformats.org/officeDocument/2006/relationships/hyperlink" Target="mailto:ricard.santoma@htsi.url.edu" TargetMode="External"/><Relationship Id="rId1" Type="http://schemas.openxmlformats.org/officeDocument/2006/relationships/hyperlink" Target="mailto:carlespt@blanquerna.url.edu" TargetMode="External"/><Relationship Id="rId6" Type="http://schemas.openxmlformats.org/officeDocument/2006/relationships/hyperlink" Target="mailto:ramon.palau@iqs.url.edu" TargetMode="External"/><Relationship Id="rId11" Type="http://schemas.openxmlformats.org/officeDocument/2006/relationships/hyperlink" Target="mailto:felix.llovell@iqs.url.edu" TargetMode="External"/><Relationship Id="rId5" Type="http://schemas.openxmlformats.org/officeDocument/2006/relationships/hyperlink" Target="mailto:elenaca@blanquerna.url.edu" TargetMode="External"/><Relationship Id="rId10" Type="http://schemas.openxmlformats.org/officeDocument/2006/relationships/hyperlink" Target="mailto:guillermo.reyes@iqs.url.edu" TargetMode="External"/><Relationship Id="rId4" Type="http://schemas.openxmlformats.org/officeDocument/2006/relationships/hyperlink" Target="mailto:santi.nonell@iqs.url.edu" TargetMode="External"/><Relationship Id="rId9" Type="http://schemas.openxmlformats.org/officeDocument/2006/relationships/hyperlink" Target="mailto:antoni.planas@iqs.url.edu" TargetMode="External"/><Relationship Id="rId1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G36"/>
  <sheetViews>
    <sheetView showGridLines="0" tabSelected="1" zoomScale="85" zoomScaleNormal="85" zoomScaleSheetLayoutView="55" zoomScalePageLayoutView="55" workbookViewId="0">
      <selection activeCell="A13" sqref="A13:E13"/>
    </sheetView>
  </sheetViews>
  <sheetFormatPr defaultColWidth="11.42578125" defaultRowHeight="14.25" x14ac:dyDescent="0.25"/>
  <cols>
    <col min="1" max="1" width="28.28515625" style="6" customWidth="1"/>
    <col min="2" max="2" width="38.7109375" style="6" customWidth="1"/>
    <col min="3" max="3" width="28.42578125" style="6" customWidth="1"/>
    <col min="4" max="4" width="22" style="6" customWidth="1"/>
    <col min="5" max="5" width="22.42578125" style="6" customWidth="1"/>
    <col min="6" max="6" width="11.42578125" style="6"/>
    <col min="7" max="7" width="11.42578125" style="6" hidden="1" customWidth="1"/>
    <col min="8" max="16384" width="11.42578125" style="6"/>
  </cols>
  <sheetData>
    <row r="1" spans="1:5" ht="39" customHeight="1" x14ac:dyDescent="0.25">
      <c r="A1" s="54" t="s">
        <v>297</v>
      </c>
      <c r="B1" s="54"/>
      <c r="C1" s="54"/>
      <c r="D1" s="54"/>
      <c r="E1" s="54"/>
    </row>
    <row r="2" spans="1:5" ht="20.25" x14ac:dyDescent="0.25">
      <c r="A2" s="51" t="s">
        <v>0</v>
      </c>
      <c r="B2" s="51"/>
      <c r="C2" s="51"/>
      <c r="D2" s="51"/>
      <c r="E2" s="51"/>
    </row>
    <row r="3" spans="1:5" ht="18" customHeight="1" x14ac:dyDescent="0.25">
      <c r="A3" s="8"/>
    </row>
    <row r="4" spans="1:5" ht="104.25" customHeight="1" x14ac:dyDescent="0.25">
      <c r="A4" s="57" t="s">
        <v>298</v>
      </c>
      <c r="B4" s="58"/>
      <c r="C4" s="58"/>
      <c r="D4" s="58"/>
      <c r="E4" s="59"/>
    </row>
    <row r="6" spans="1:5" s="7" customFormat="1" ht="15.75" x14ac:dyDescent="0.25">
      <c r="A6" s="47" t="s">
        <v>1</v>
      </c>
      <c r="B6" s="47"/>
      <c r="C6" s="47"/>
      <c r="D6" s="47"/>
      <c r="E6" s="47"/>
    </row>
    <row r="7" spans="1:5" ht="9.9499999999999993" customHeight="1" thickBot="1" x14ac:dyDescent="0.3"/>
    <row r="8" spans="1:5" ht="19.5" customHeight="1" x14ac:dyDescent="0.25">
      <c r="A8" s="30" t="s">
        <v>2</v>
      </c>
      <c r="B8" s="60"/>
      <c r="C8" s="60"/>
      <c r="D8" s="60"/>
      <c r="E8" s="61"/>
    </row>
    <row r="9" spans="1:5" ht="19.5" customHeight="1" x14ac:dyDescent="0.25">
      <c r="A9" s="31" t="s">
        <v>3</v>
      </c>
      <c r="B9" s="55"/>
      <c r="C9" s="55"/>
      <c r="D9" s="55"/>
      <c r="E9" s="56"/>
    </row>
    <row r="10" spans="1:5" ht="19.5" customHeight="1" thickBot="1" x14ac:dyDescent="0.3">
      <c r="A10" s="9" t="s">
        <v>4</v>
      </c>
      <c r="B10" s="52"/>
      <c r="C10" s="52"/>
      <c r="D10" s="52"/>
      <c r="E10" s="53"/>
    </row>
    <row r="11" spans="1:5" x14ac:dyDescent="0.25">
      <c r="A11" s="10"/>
      <c r="B11" s="10"/>
      <c r="C11" s="10"/>
      <c r="D11" s="10"/>
      <c r="E11" s="10"/>
    </row>
    <row r="13" spans="1:5" s="7" customFormat="1" ht="15.75" x14ac:dyDescent="0.25">
      <c r="A13" s="47" t="s">
        <v>5</v>
      </c>
      <c r="B13" s="47"/>
      <c r="C13" s="47"/>
      <c r="D13" s="47"/>
      <c r="E13" s="47"/>
    </row>
    <row r="14" spans="1:5" ht="9.9499999999999993" customHeight="1" thickBot="1" x14ac:dyDescent="0.3"/>
    <row r="15" spans="1:5" ht="25.5" customHeight="1" thickBot="1" x14ac:dyDescent="0.3">
      <c r="A15" s="44" t="s">
        <v>6</v>
      </c>
      <c r="B15" s="48"/>
      <c r="C15" s="48"/>
      <c r="D15" s="49"/>
      <c r="E15" s="50"/>
    </row>
    <row r="18" spans="1:5" s="7" customFormat="1" ht="15.75" x14ac:dyDescent="0.25">
      <c r="A18" s="47" t="s">
        <v>7</v>
      </c>
      <c r="B18" s="47"/>
      <c r="C18" s="47"/>
      <c r="D18" s="47"/>
      <c r="E18" s="47"/>
    </row>
    <row r="19" spans="1:5" ht="15.75" customHeight="1" x14ac:dyDescent="0.25">
      <c r="A19" s="45" t="s">
        <v>8</v>
      </c>
      <c r="B19" s="46"/>
      <c r="C19" s="46"/>
      <c r="D19" s="46"/>
      <c r="E19" s="46"/>
    </row>
    <row r="20" spans="1:5" ht="12" customHeight="1" thickBot="1" x14ac:dyDescent="0.3">
      <c r="A20" s="45" t="str">
        <f>IF(D36&lt;C36*0.1,"Caldrà comprometre un cofinançament mínim del 10% de l'import concedit.","")</f>
        <v/>
      </c>
      <c r="B20" s="46"/>
      <c r="C20" s="46"/>
      <c r="D20" s="46"/>
      <c r="E20" s="46"/>
    </row>
    <row r="21" spans="1:5" ht="25.5" x14ac:dyDescent="0.25">
      <c r="A21" s="27" t="s">
        <v>9</v>
      </c>
      <c r="B21" s="25" t="s">
        <v>10</v>
      </c>
      <c r="C21" s="25" t="s">
        <v>11</v>
      </c>
      <c r="D21" s="25" t="s">
        <v>12</v>
      </c>
      <c r="E21" s="26" t="s">
        <v>13</v>
      </c>
    </row>
    <row r="22" spans="1:5" ht="18" customHeight="1" x14ac:dyDescent="0.25">
      <c r="A22" s="20"/>
      <c r="B22" s="22"/>
      <c r="C22" s="32"/>
      <c r="D22" s="32"/>
      <c r="E22" s="33">
        <f>C22+D22</f>
        <v>0</v>
      </c>
    </row>
    <row r="23" spans="1:5" ht="18" customHeight="1" x14ac:dyDescent="0.25">
      <c r="A23" s="20"/>
      <c r="B23" s="22"/>
      <c r="C23" s="32"/>
      <c r="D23" s="32"/>
      <c r="E23" s="33">
        <f t="shared" ref="E23:E26" si="0">C23+D23</f>
        <v>0</v>
      </c>
    </row>
    <row r="24" spans="1:5" ht="18" customHeight="1" x14ac:dyDescent="0.25">
      <c r="A24" s="20"/>
      <c r="B24" s="22"/>
      <c r="C24" s="32"/>
      <c r="D24" s="32"/>
      <c r="E24" s="33">
        <f t="shared" si="0"/>
        <v>0</v>
      </c>
    </row>
    <row r="25" spans="1:5" ht="18" customHeight="1" x14ac:dyDescent="0.25">
      <c r="A25" s="20"/>
      <c r="B25" s="22"/>
      <c r="C25" s="32"/>
      <c r="D25" s="32"/>
      <c r="E25" s="33">
        <f t="shared" si="0"/>
        <v>0</v>
      </c>
    </row>
    <row r="26" spans="1:5" ht="18" customHeight="1" x14ac:dyDescent="0.25">
      <c r="A26" s="20"/>
      <c r="B26" s="22"/>
      <c r="C26" s="32"/>
      <c r="D26" s="32"/>
      <c r="E26" s="33">
        <f t="shared" si="0"/>
        <v>0</v>
      </c>
    </row>
    <row r="27" spans="1:5" ht="18" customHeight="1" x14ac:dyDescent="0.25">
      <c r="A27" s="20"/>
      <c r="B27" s="22"/>
      <c r="C27" s="32"/>
      <c r="D27" s="32"/>
      <c r="E27" s="33">
        <f t="shared" ref="E27:E35" si="1">C27+D27</f>
        <v>0</v>
      </c>
    </row>
    <row r="28" spans="1:5" ht="18" customHeight="1" x14ac:dyDescent="0.25">
      <c r="A28" s="20"/>
      <c r="B28" s="22"/>
      <c r="C28" s="32"/>
      <c r="D28" s="32"/>
      <c r="E28" s="33">
        <f t="shared" si="1"/>
        <v>0</v>
      </c>
    </row>
    <row r="29" spans="1:5" ht="18" customHeight="1" x14ac:dyDescent="0.25">
      <c r="A29" s="20"/>
      <c r="B29" s="22"/>
      <c r="C29" s="32"/>
      <c r="D29" s="32"/>
      <c r="E29" s="33">
        <f t="shared" si="1"/>
        <v>0</v>
      </c>
    </row>
    <row r="30" spans="1:5" ht="18" customHeight="1" x14ac:dyDescent="0.25">
      <c r="A30" s="20"/>
      <c r="B30" s="23"/>
      <c r="C30" s="34"/>
      <c r="D30" s="34"/>
      <c r="E30" s="33">
        <f t="shared" si="1"/>
        <v>0</v>
      </c>
    </row>
    <row r="31" spans="1:5" ht="18" customHeight="1" x14ac:dyDescent="0.25">
      <c r="A31" s="20"/>
      <c r="B31" s="22"/>
      <c r="C31" s="32"/>
      <c r="D31" s="32"/>
      <c r="E31" s="33">
        <f t="shared" si="1"/>
        <v>0</v>
      </c>
    </row>
    <row r="32" spans="1:5" ht="18" customHeight="1" x14ac:dyDescent="0.25">
      <c r="A32" s="20"/>
      <c r="B32" s="22"/>
      <c r="C32" s="32"/>
      <c r="D32" s="32"/>
      <c r="E32" s="33">
        <f t="shared" si="1"/>
        <v>0</v>
      </c>
    </row>
    <row r="33" spans="1:5" ht="18" customHeight="1" x14ac:dyDescent="0.25">
      <c r="A33" s="20"/>
      <c r="B33" s="22"/>
      <c r="C33" s="32"/>
      <c r="D33" s="32"/>
      <c r="E33" s="33">
        <f t="shared" si="1"/>
        <v>0</v>
      </c>
    </row>
    <row r="34" spans="1:5" ht="18" customHeight="1" x14ac:dyDescent="0.25">
      <c r="A34" s="20"/>
      <c r="B34" s="23"/>
      <c r="C34" s="34"/>
      <c r="D34" s="34"/>
      <c r="E34" s="33">
        <f t="shared" si="1"/>
        <v>0</v>
      </c>
    </row>
    <row r="35" spans="1:5" ht="18" customHeight="1" thickBot="1" x14ac:dyDescent="0.3">
      <c r="A35" s="20"/>
      <c r="B35" s="24"/>
      <c r="C35" s="35"/>
      <c r="D35" s="35"/>
      <c r="E35" s="36">
        <f t="shared" si="1"/>
        <v>0</v>
      </c>
    </row>
    <row r="36" spans="1:5" ht="18" customHeight="1" thickTop="1" thickBot="1" x14ac:dyDescent="0.3">
      <c r="A36" s="11" t="s">
        <v>14</v>
      </c>
      <c r="B36" s="12"/>
      <c r="C36" s="37">
        <f>SUM(C22:C35)</f>
        <v>0</v>
      </c>
      <c r="D36" s="38">
        <f>SUM(D22:D35)</f>
        <v>0</v>
      </c>
      <c r="E36" s="39">
        <f>SUM(E22:E35)</f>
        <v>0</v>
      </c>
    </row>
  </sheetData>
  <sheetProtection algorithmName="SHA-512" hashValue="/irHOUI8wINIpXwd1PJ2YYIHT414YuVILCvuwVHaFwd4X44S2l69XwWLC7QEk2IvicwrW9GfB4IHZoKdGjnp3A==" saltValue="veozYFIPQRbUFGc3Di3yWQ==" spinCount="100000" sheet="1" formatCells="0" formatColumns="0" formatRows="0" insertRows="0"/>
  <mergeCells count="12">
    <mergeCell ref="A1:E1"/>
    <mergeCell ref="B9:E9"/>
    <mergeCell ref="A4:E4"/>
    <mergeCell ref="A13:E13"/>
    <mergeCell ref="A6:E6"/>
    <mergeCell ref="B8:E8"/>
    <mergeCell ref="A20:E20"/>
    <mergeCell ref="A18:E18"/>
    <mergeCell ref="A19:E19"/>
    <mergeCell ref="B15:E15"/>
    <mergeCell ref="A2:E2"/>
    <mergeCell ref="B10:E10"/>
  </mergeCells>
  <conditionalFormatting sqref="A19:E20">
    <cfRule type="cellIs" dxfId="0" priority="1" operator="equal">
      <formula>"Caldrà comprometre un cofinançament mínim del 10% de l'import concedit."</formula>
    </cfRule>
  </conditionalFormatting>
  <dataValidations count="1">
    <dataValidation type="whole" operator="lessThanOrEqual" allowBlank="1" showInputMessage="1" showErrorMessage="1" errorTitle="Presupuesto excesivo" error="Según el artículo 4 de la convocatoria, la financiación solicitada para cada uno de los proyectos presentados no podrá superar los 15.000 €." sqref="E36" xr:uid="{00000000-0002-0000-0000-000000000000}">
      <formula1>15001</formula1>
    </dataValidation>
  </dataValidations>
  <printOptions horizontalCentered="1"/>
  <pageMargins left="0.51181102362204722" right="0.51181102362204722" top="1.0236220472440944" bottom="0.74803149606299213" header="0.23622047244094491" footer="0.31496062992125984"/>
  <pageSetup paperSize="9" scale="59" orientation="portrait" r:id="rId1"/>
  <headerFooter>
    <oddHeader>&amp;R&amp;G</oddHeader>
    <oddFooter>&amp;L&amp;"Arial,Normal"&amp;9&amp;F&amp;C&amp;"Arial,Normal"&amp;9Programa d'Ajuts a la Recerca de la URL&amp;R&amp;"Arial,Normal"&amp;9&amp;P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Desplegables!$C$79:$N$79</xm:f>
          </x14:formula1>
          <xm:sqref>B9:E9</xm:sqref>
        </x14:dataValidation>
        <x14:dataValidation type="list" allowBlank="1" showInputMessage="1" showErrorMessage="1" xr:uid="{00000000-0002-0000-0000-000007000000}">
          <x14:formula1>
            <xm:f>Desplegables!$A$84:$A$90</xm:f>
          </x14:formula1>
          <xm:sqref>A22:A35</xm:sqref>
        </x14:dataValidation>
        <x14:dataValidation type="list" allowBlank="1" showInputMessage="1" showErrorMessage="1" xr:uid="{00000000-0002-0000-0000-000008000000}">
          <x14:formula1>
            <xm:f>Desplegables!$B$65:$B$78</xm:f>
          </x14:formula1>
          <xm:sqref>B8:E8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"/>
  <sheetViews>
    <sheetView zoomScaleNormal="100" workbookViewId="0">
      <selection activeCell="G15" sqref="G15"/>
    </sheetView>
  </sheetViews>
  <sheetFormatPr defaultColWidth="11.42578125" defaultRowHeight="14.25" x14ac:dyDescent="0.2"/>
  <cols>
    <col min="1" max="1" width="8.5703125" style="2" customWidth="1"/>
    <col min="2" max="2" width="10.28515625" style="2" customWidth="1"/>
    <col min="3" max="3" width="12.7109375" style="2" customWidth="1"/>
    <col min="4" max="4" width="14.5703125" style="2" bestFit="1" customWidth="1"/>
    <col min="5" max="5" width="14.5703125" style="2" customWidth="1"/>
    <col min="6" max="10" width="13.28515625" style="2" customWidth="1"/>
    <col min="11" max="11" width="10.7109375" style="2" bestFit="1" customWidth="1"/>
    <col min="12" max="12" width="10.28515625" style="2" bestFit="1" customWidth="1"/>
    <col min="13" max="16384" width="11.42578125" style="2"/>
  </cols>
  <sheetData>
    <row r="1" spans="1:17" ht="20.25" x14ac:dyDescent="0.3">
      <c r="A1" s="1" t="s">
        <v>15</v>
      </c>
      <c r="B1" s="1"/>
      <c r="C1" s="1"/>
    </row>
    <row r="2" spans="1:17" ht="18" x14ac:dyDescent="0.25">
      <c r="A2" s="3" t="str">
        <f>Sol·licitud!A1</f>
        <v>CONVOCATÒRIA D'AJUTS A L'ACTIVITAT DE RECERCA DEL PDI DE LA URL 2026</v>
      </c>
      <c r="B2" s="3"/>
      <c r="C2" s="3"/>
    </row>
    <row r="4" spans="1:17" s="4" customFormat="1" ht="15" x14ac:dyDescent="0.25">
      <c r="A4" s="4" t="s">
        <v>16</v>
      </c>
      <c r="B4" s="4" t="s">
        <v>2</v>
      </c>
      <c r="C4" s="4" t="s">
        <v>3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 t="s">
        <v>22</v>
      </c>
      <c r="J4" s="4" t="s">
        <v>23</v>
      </c>
      <c r="K4" s="4" t="s">
        <v>24</v>
      </c>
      <c r="L4" s="4" t="s">
        <v>25</v>
      </c>
      <c r="M4" s="4" t="s">
        <v>26</v>
      </c>
      <c r="N4" s="4" t="s">
        <v>11</v>
      </c>
      <c r="O4" s="4" t="s">
        <v>27</v>
      </c>
      <c r="P4" s="4" t="s">
        <v>28</v>
      </c>
      <c r="Q4" s="4" t="s">
        <v>29</v>
      </c>
    </row>
    <row r="5" spans="1:17" x14ac:dyDescent="0.2">
      <c r="A5" s="2" t="e">
        <f>Desplegables!O79</f>
        <v>#N/A</v>
      </c>
      <c r="B5" s="2">
        <f>Sol·licitud!B8</f>
        <v>0</v>
      </c>
      <c r="C5" s="2">
        <f>Sol·licitud!B9</f>
        <v>0</v>
      </c>
      <c r="D5" s="2" t="e">
        <f>Desplegables!E61</f>
        <v>#N/A</v>
      </c>
      <c r="E5" s="5">
        <f>Sol·licitud!B10</f>
        <v>0</v>
      </c>
      <c r="F5" s="2" t="e">
        <f>Sol·licitud!#REF!</f>
        <v>#REF!</v>
      </c>
      <c r="G5" s="2" t="e">
        <f>Sol·licitud!#REF!</f>
        <v>#REF!</v>
      </c>
      <c r="H5" s="2">
        <f>Sol·licitud!B15</f>
        <v>0</v>
      </c>
      <c r="I5" s="2" t="e">
        <f>Sol·licitud!#REF!</f>
        <v>#REF!</v>
      </c>
      <c r="J5" s="2" t="e">
        <f>IF(Sol·licitud!#REF!&gt;=1,"sí","no")</f>
        <v>#REF!</v>
      </c>
      <c r="K5" s="21" t="e">
        <f>Sol·licitud!#REF!</f>
        <v>#REF!</v>
      </c>
      <c r="L5" s="21" t="e">
        <f>Sol·licitud!#REF!</f>
        <v>#REF!</v>
      </c>
      <c r="M5" s="21" t="e">
        <f>Sol·licitud!#REF!</f>
        <v>#REF!</v>
      </c>
      <c r="N5" s="41">
        <f>Sol·licitud!C36</f>
        <v>0</v>
      </c>
      <c r="O5" s="2">
        <f>Sol·licitud!D36</f>
        <v>0</v>
      </c>
      <c r="P5" s="41">
        <f>Sol·licitud!E36</f>
        <v>0</v>
      </c>
      <c r="Q5" s="40" t="e">
        <f>O5/N5</f>
        <v>#DIV/0!</v>
      </c>
    </row>
    <row r="6" spans="1:17" x14ac:dyDescent="0.2">
      <c r="A6" s="5"/>
      <c r="B6" s="5"/>
      <c r="C6" s="5"/>
    </row>
    <row r="7" spans="1:17" x14ac:dyDescent="0.2">
      <c r="A7" s="5"/>
      <c r="B7" s="5"/>
      <c r="C7" s="5"/>
    </row>
    <row r="8" spans="1:17" x14ac:dyDescent="0.2">
      <c r="A8" s="5"/>
      <c r="B8" s="5"/>
    </row>
    <row r="9" spans="1:17" x14ac:dyDescent="0.2">
      <c r="A9" s="5"/>
      <c r="B9" s="5"/>
    </row>
    <row r="10" spans="1:17" x14ac:dyDescent="0.2">
      <c r="A10" s="5"/>
      <c r="B10" s="5"/>
      <c r="C10" s="5"/>
    </row>
    <row r="11" spans="1:17" x14ac:dyDescent="0.2">
      <c r="A11" s="5"/>
      <c r="B11" s="5"/>
      <c r="C11" s="5"/>
    </row>
    <row r="12" spans="1:17" x14ac:dyDescent="0.2">
      <c r="A12" s="5"/>
      <c r="B12" s="5"/>
      <c r="C12" s="5"/>
    </row>
    <row r="13" spans="1:17" x14ac:dyDescent="0.2">
      <c r="A13" s="5"/>
      <c r="B13" s="5"/>
      <c r="C13" s="5"/>
    </row>
    <row r="14" spans="1:17" x14ac:dyDescent="0.2">
      <c r="A14" s="5"/>
      <c r="B14" s="5"/>
      <c r="C14" s="5"/>
    </row>
  </sheetData>
  <pageMargins left="0.51181102362204722" right="0.51181102362204722" top="0.94488188976377963" bottom="0.74803149606299213" header="0.11811023622047245" footer="0.31496062992125984"/>
  <pageSetup paperSize="9" orientation="portrait" r:id="rId1"/>
  <headerFooter>
    <oddHeader>&amp;L&amp;"Arial,Normal"&amp;9Universitat Ramon Llull
Vicerectorat de Recerca i Innovació&amp;C&amp;G&amp;R&amp;"Arial,Normal"&amp;9Form Proj-1_2014-15</oddHeader>
    <oddFooter>&amp;C&amp;"Arial,Normal"&amp;9Programes d'Ajuts a la Recerca - Universitat Ramon Llull 2014-15&amp;R&amp;"Arial,Normal"&amp;9&amp;P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/>
  <dimension ref="A1:R90"/>
  <sheetViews>
    <sheetView topLeftCell="A48" zoomScale="85" zoomScaleNormal="85" workbookViewId="0">
      <selection activeCell="A79" sqref="A79"/>
    </sheetView>
  </sheetViews>
  <sheetFormatPr defaultColWidth="11.42578125" defaultRowHeight="14.25" x14ac:dyDescent="0.2"/>
  <cols>
    <col min="1" max="1" width="11.5703125" style="2" customWidth="1"/>
    <col min="2" max="2" width="30.7109375" style="2" customWidth="1"/>
    <col min="3" max="3" width="20" style="2" customWidth="1"/>
    <col min="4" max="4" width="41.140625" style="2" customWidth="1"/>
    <col min="5" max="5" width="13.28515625" style="2" customWidth="1"/>
    <col min="6" max="6" width="17.28515625" style="2" customWidth="1"/>
    <col min="7" max="7" width="25.42578125" style="2" customWidth="1"/>
    <col min="8" max="8" width="34.85546875" style="2" customWidth="1"/>
    <col min="9" max="12" width="11.42578125" style="2"/>
    <col min="13" max="13" width="18" style="2" customWidth="1"/>
    <col min="14" max="16384" width="11.42578125" style="2"/>
  </cols>
  <sheetData>
    <row r="1" spans="1:9" ht="20.25" x14ac:dyDescent="0.3">
      <c r="A1" s="1" t="s">
        <v>30</v>
      </c>
      <c r="F1" s="15"/>
    </row>
    <row r="2" spans="1:9" ht="18" x14ac:dyDescent="0.25">
      <c r="A2" s="3" t="s">
        <v>31</v>
      </c>
    </row>
    <row r="4" spans="1:9" ht="15" x14ac:dyDescent="0.25">
      <c r="A4" s="4" t="s">
        <v>32</v>
      </c>
      <c r="D4" s="29">
        <v>1</v>
      </c>
      <c r="E4" s="29">
        <v>2</v>
      </c>
      <c r="F4" s="29">
        <v>3</v>
      </c>
      <c r="G4" s="29">
        <v>4</v>
      </c>
      <c r="H4" s="29">
        <v>5</v>
      </c>
    </row>
    <row r="5" spans="1:9" s="13" customFormat="1" ht="28.5" x14ac:dyDescent="0.2">
      <c r="A5" s="14" t="s">
        <v>16</v>
      </c>
      <c r="B5" s="14" t="s">
        <v>2</v>
      </c>
      <c r="C5" s="14" t="s">
        <v>33</v>
      </c>
      <c r="D5" s="14" t="s">
        <v>34</v>
      </c>
      <c r="E5" s="14" t="s">
        <v>35</v>
      </c>
      <c r="F5" s="14" t="s">
        <v>36</v>
      </c>
      <c r="G5" s="14" t="s">
        <v>37</v>
      </c>
      <c r="H5" s="14" t="s">
        <v>38</v>
      </c>
    </row>
    <row r="6" spans="1:9" x14ac:dyDescent="0.2">
      <c r="A6" s="15" t="s">
        <v>39</v>
      </c>
      <c r="B6" s="5" t="s">
        <v>40</v>
      </c>
      <c r="C6" s="15" t="s">
        <v>41</v>
      </c>
      <c r="D6" s="5" t="s">
        <v>42</v>
      </c>
      <c r="E6" s="15" t="s">
        <v>43</v>
      </c>
      <c r="F6" s="2" t="s">
        <v>44</v>
      </c>
      <c r="H6" s="5" t="s">
        <v>45</v>
      </c>
      <c r="I6" s="2" t="s">
        <v>46</v>
      </c>
    </row>
    <row r="7" spans="1:9" x14ac:dyDescent="0.2">
      <c r="A7" s="15" t="s">
        <v>39</v>
      </c>
      <c r="B7" s="5" t="s">
        <v>40</v>
      </c>
      <c r="C7" s="15" t="s">
        <v>41</v>
      </c>
      <c r="D7" s="2" t="s">
        <v>47</v>
      </c>
      <c r="E7" s="2" t="s">
        <v>48</v>
      </c>
      <c r="F7" s="2" t="s">
        <v>49</v>
      </c>
      <c r="H7" s="5" t="s">
        <v>50</v>
      </c>
      <c r="I7" s="2" t="s">
        <v>46</v>
      </c>
    </row>
    <row r="8" spans="1:9" x14ac:dyDescent="0.2">
      <c r="A8" s="15" t="s">
        <v>39</v>
      </c>
      <c r="B8" s="5" t="s">
        <v>40</v>
      </c>
      <c r="C8" s="15" t="s">
        <v>51</v>
      </c>
      <c r="D8" s="15" t="s">
        <v>52</v>
      </c>
      <c r="E8" s="15" t="s">
        <v>53</v>
      </c>
      <c r="F8" s="2" t="s">
        <v>54</v>
      </c>
      <c r="H8" s="5" t="s">
        <v>55</v>
      </c>
      <c r="I8" s="2" t="s">
        <v>46</v>
      </c>
    </row>
    <row r="9" spans="1:9" x14ac:dyDescent="0.2">
      <c r="A9" s="15" t="s">
        <v>39</v>
      </c>
      <c r="B9" s="5" t="s">
        <v>40</v>
      </c>
      <c r="C9" s="15" t="s">
        <v>56</v>
      </c>
      <c r="D9" s="15" t="s">
        <v>57</v>
      </c>
      <c r="E9" s="15" t="s">
        <v>58</v>
      </c>
      <c r="F9" s="2" t="s">
        <v>59</v>
      </c>
      <c r="H9" s="5" t="s">
        <v>60</v>
      </c>
      <c r="I9" s="2" t="s">
        <v>46</v>
      </c>
    </row>
    <row r="10" spans="1:9" x14ac:dyDescent="0.2">
      <c r="A10" s="15" t="s">
        <v>39</v>
      </c>
      <c r="B10" s="5" t="s">
        <v>40</v>
      </c>
      <c r="C10" s="15" t="s">
        <v>56</v>
      </c>
      <c r="D10" s="15" t="s">
        <v>61</v>
      </c>
      <c r="E10" s="15" t="s">
        <v>62</v>
      </c>
      <c r="F10" s="2" t="s">
        <v>63</v>
      </c>
      <c r="H10" s="5" t="s">
        <v>64</v>
      </c>
      <c r="I10" s="2" t="s">
        <v>46</v>
      </c>
    </row>
    <row r="11" spans="1:9" x14ac:dyDescent="0.2">
      <c r="A11" s="15" t="s">
        <v>39</v>
      </c>
      <c r="B11" s="5" t="s">
        <v>40</v>
      </c>
      <c r="C11" s="15" t="s">
        <v>56</v>
      </c>
      <c r="D11" s="15" t="s">
        <v>65</v>
      </c>
      <c r="E11" s="15" t="s">
        <v>66</v>
      </c>
      <c r="F11" s="2" t="s">
        <v>67</v>
      </c>
      <c r="H11" s="5" t="s">
        <v>68</v>
      </c>
      <c r="I11" s="2" t="s">
        <v>46</v>
      </c>
    </row>
    <row r="12" spans="1:9" x14ac:dyDescent="0.2">
      <c r="A12" s="15" t="s">
        <v>39</v>
      </c>
      <c r="B12" s="5" t="s">
        <v>40</v>
      </c>
      <c r="C12" s="15" t="s">
        <v>56</v>
      </c>
      <c r="D12" s="15" t="s">
        <v>69</v>
      </c>
      <c r="E12" s="15" t="s">
        <v>70</v>
      </c>
      <c r="F12" s="2" t="s">
        <v>71</v>
      </c>
      <c r="H12" s="5" t="s">
        <v>72</v>
      </c>
      <c r="I12" s="2" t="s">
        <v>46</v>
      </c>
    </row>
    <row r="13" spans="1:9" x14ac:dyDescent="0.2">
      <c r="A13" s="15" t="s">
        <v>39</v>
      </c>
      <c r="B13" s="5" t="s">
        <v>40</v>
      </c>
      <c r="C13" s="15" t="s">
        <v>51</v>
      </c>
      <c r="D13" s="15" t="s">
        <v>73</v>
      </c>
      <c r="E13" s="15" t="s">
        <v>74</v>
      </c>
      <c r="F13" s="2" t="s">
        <v>75</v>
      </c>
      <c r="H13" s="5" t="s">
        <v>76</v>
      </c>
      <c r="I13" s="2" t="s">
        <v>46</v>
      </c>
    </row>
    <row r="14" spans="1:9" x14ac:dyDescent="0.2">
      <c r="A14" s="15" t="s">
        <v>39</v>
      </c>
      <c r="B14" s="5" t="s">
        <v>40</v>
      </c>
      <c r="C14" s="15" t="s">
        <v>56</v>
      </c>
      <c r="D14" s="15" t="s">
        <v>77</v>
      </c>
      <c r="E14" s="15" t="s">
        <v>78</v>
      </c>
      <c r="F14" s="2" t="s">
        <v>79</v>
      </c>
      <c r="H14" s="5" t="s">
        <v>80</v>
      </c>
      <c r="I14" s="2" t="s">
        <v>46</v>
      </c>
    </row>
    <row r="15" spans="1:9" x14ac:dyDescent="0.2">
      <c r="A15" s="15" t="s">
        <v>39</v>
      </c>
      <c r="B15" s="5" t="s">
        <v>40</v>
      </c>
      <c r="C15" s="15" t="s">
        <v>56</v>
      </c>
      <c r="D15" s="15" t="s">
        <v>81</v>
      </c>
      <c r="E15" s="15" t="s">
        <v>82</v>
      </c>
      <c r="F15" s="2" t="s">
        <v>83</v>
      </c>
      <c r="H15" s="5" t="s">
        <v>84</v>
      </c>
      <c r="I15" s="2" t="s">
        <v>46</v>
      </c>
    </row>
    <row r="16" spans="1:9" x14ac:dyDescent="0.2">
      <c r="A16" s="15" t="s">
        <v>39</v>
      </c>
      <c r="B16" s="5" t="s">
        <v>40</v>
      </c>
      <c r="C16" s="15" t="s">
        <v>56</v>
      </c>
      <c r="D16" s="15" t="s">
        <v>85</v>
      </c>
      <c r="E16" s="15" t="s">
        <v>86</v>
      </c>
      <c r="F16" s="2" t="s">
        <v>87</v>
      </c>
      <c r="H16" s="5" t="s">
        <v>88</v>
      </c>
      <c r="I16" s="2" t="s">
        <v>46</v>
      </c>
    </row>
    <row r="17" spans="1:18" x14ac:dyDescent="0.2">
      <c r="A17" s="15" t="s">
        <v>39</v>
      </c>
      <c r="B17" s="5" t="s">
        <v>40</v>
      </c>
      <c r="C17" s="15" t="s">
        <v>41</v>
      </c>
      <c r="D17" s="15" t="s">
        <v>89</v>
      </c>
      <c r="E17" s="15" t="s">
        <v>90</v>
      </c>
      <c r="F17" s="2" t="s">
        <v>91</v>
      </c>
      <c r="H17" s="5" t="s">
        <v>92</v>
      </c>
      <c r="I17" s="2" t="s">
        <v>93</v>
      </c>
      <c r="O17" s="5"/>
    </row>
    <row r="18" spans="1:18" x14ac:dyDescent="0.2">
      <c r="A18" s="15" t="s">
        <v>39</v>
      </c>
      <c r="B18" s="5" t="s">
        <v>94</v>
      </c>
      <c r="C18" s="15" t="s">
        <v>41</v>
      </c>
      <c r="D18" s="5" t="s">
        <v>42</v>
      </c>
      <c r="E18" s="15" t="s">
        <v>43</v>
      </c>
      <c r="F18" s="2" t="s">
        <v>44</v>
      </c>
      <c r="H18" s="5" t="s">
        <v>45</v>
      </c>
      <c r="I18" s="2" t="s">
        <v>93</v>
      </c>
    </row>
    <row r="19" spans="1:18" x14ac:dyDescent="0.2">
      <c r="A19" s="15" t="s">
        <v>39</v>
      </c>
      <c r="B19" s="5" t="s">
        <v>94</v>
      </c>
      <c r="C19" s="15" t="s">
        <v>56</v>
      </c>
      <c r="D19" s="15" t="s">
        <v>95</v>
      </c>
      <c r="E19" s="15" t="s">
        <v>96</v>
      </c>
      <c r="F19" s="2" t="s">
        <v>97</v>
      </c>
      <c r="H19" s="5" t="s">
        <v>98</v>
      </c>
      <c r="I19" s="2" t="s">
        <v>93</v>
      </c>
      <c r="O19" s="5"/>
    </row>
    <row r="20" spans="1:18" ht="15" x14ac:dyDescent="0.2">
      <c r="A20" s="15" t="s">
        <v>39</v>
      </c>
      <c r="B20" s="5" t="s">
        <v>94</v>
      </c>
      <c r="C20" s="15" t="s">
        <v>56</v>
      </c>
      <c r="D20" s="15" t="s">
        <v>99</v>
      </c>
      <c r="E20" s="15" t="s">
        <v>100</v>
      </c>
      <c r="F20" s="2" t="s">
        <v>101</v>
      </c>
      <c r="H20" s="43" t="s">
        <v>102</v>
      </c>
      <c r="I20" s="2" t="s">
        <v>93</v>
      </c>
      <c r="O20" s="5"/>
    </row>
    <row r="21" spans="1:18" x14ac:dyDescent="0.2">
      <c r="A21" s="15" t="s">
        <v>39</v>
      </c>
      <c r="B21" s="5" t="s">
        <v>94</v>
      </c>
      <c r="C21" s="15" t="s">
        <v>41</v>
      </c>
      <c r="D21" s="15" t="s">
        <v>89</v>
      </c>
      <c r="E21" s="15" t="s">
        <v>90</v>
      </c>
      <c r="F21" s="2" t="s">
        <v>91</v>
      </c>
      <c r="H21" s="5" t="s">
        <v>92</v>
      </c>
      <c r="I21" s="2" t="s">
        <v>93</v>
      </c>
      <c r="O21" s="5"/>
    </row>
    <row r="22" spans="1:18" x14ac:dyDescent="0.2">
      <c r="A22" s="15" t="s">
        <v>39</v>
      </c>
      <c r="B22" s="5" t="s">
        <v>94</v>
      </c>
      <c r="C22" s="15" t="s">
        <v>103</v>
      </c>
      <c r="D22" s="15" t="s">
        <v>104</v>
      </c>
      <c r="E22" s="15" t="s">
        <v>105</v>
      </c>
      <c r="F22" s="2" t="s">
        <v>106</v>
      </c>
      <c r="H22" s="5"/>
      <c r="I22" s="2" t="s">
        <v>93</v>
      </c>
      <c r="O22" s="5"/>
    </row>
    <row r="23" spans="1:18" x14ac:dyDescent="0.2">
      <c r="A23" s="15" t="s">
        <v>107</v>
      </c>
      <c r="B23" s="5" t="s">
        <v>108</v>
      </c>
      <c r="C23" s="15" t="s">
        <v>56</v>
      </c>
      <c r="D23" s="15" t="s">
        <v>109</v>
      </c>
      <c r="E23" s="15" t="s">
        <v>110</v>
      </c>
      <c r="F23" s="2" t="s">
        <v>111</v>
      </c>
      <c r="H23" s="5" t="s">
        <v>112</v>
      </c>
      <c r="I23" s="2" t="s">
        <v>113</v>
      </c>
    </row>
    <row r="24" spans="1:18" ht="15" x14ac:dyDescent="0.25">
      <c r="A24" s="15" t="s">
        <v>107</v>
      </c>
      <c r="B24" s="5" t="s">
        <v>108</v>
      </c>
      <c r="C24" s="15" t="s">
        <v>56</v>
      </c>
      <c r="D24" s="15" t="s">
        <v>114</v>
      </c>
      <c r="E24" s="15" t="s">
        <v>115</v>
      </c>
      <c r="F24" s="2" t="s">
        <v>116</v>
      </c>
      <c r="H24" s="5" t="s">
        <v>117</v>
      </c>
      <c r="I24" s="2" t="s">
        <v>113</v>
      </c>
      <c r="M24" s="15"/>
      <c r="O24" s="5"/>
      <c r="R24"/>
    </row>
    <row r="25" spans="1:18" ht="15" x14ac:dyDescent="0.25">
      <c r="A25" s="15" t="s">
        <v>107</v>
      </c>
      <c r="B25" s="5" t="s">
        <v>108</v>
      </c>
      <c r="C25" s="15" t="s">
        <v>41</v>
      </c>
      <c r="D25" s="15" t="s">
        <v>118</v>
      </c>
      <c r="E25" s="15" t="s">
        <v>119</v>
      </c>
      <c r="F25" s="2" t="s">
        <v>120</v>
      </c>
      <c r="H25" s="5" t="s">
        <v>121</v>
      </c>
      <c r="I25" s="2" t="s">
        <v>113</v>
      </c>
      <c r="O25" s="5"/>
      <c r="R25"/>
    </row>
    <row r="26" spans="1:18" ht="15" x14ac:dyDescent="0.25">
      <c r="A26" s="15" t="s">
        <v>107</v>
      </c>
      <c r="B26" s="15" t="s">
        <v>108</v>
      </c>
      <c r="C26" s="15" t="s">
        <v>103</v>
      </c>
      <c r="D26" s="15" t="s">
        <v>122</v>
      </c>
      <c r="E26" s="15" t="s">
        <v>123</v>
      </c>
      <c r="F26" s="2" t="s">
        <v>124</v>
      </c>
      <c r="G26" s="2" t="s">
        <v>125</v>
      </c>
      <c r="H26" s="5" t="s">
        <v>126</v>
      </c>
      <c r="I26" s="2" t="s">
        <v>113</v>
      </c>
      <c r="R26"/>
    </row>
    <row r="27" spans="1:18" ht="15" x14ac:dyDescent="0.25">
      <c r="A27" s="15" t="s">
        <v>107</v>
      </c>
      <c r="B27" s="5" t="s">
        <v>108</v>
      </c>
      <c r="C27" s="15" t="s">
        <v>56</v>
      </c>
      <c r="D27" s="15" t="s">
        <v>127</v>
      </c>
      <c r="E27" s="15" t="s">
        <v>128</v>
      </c>
      <c r="F27" s="2" t="s">
        <v>129</v>
      </c>
      <c r="G27" s="15"/>
      <c r="H27" s="2" t="s">
        <v>130</v>
      </c>
      <c r="I27" s="2" t="s">
        <v>113</v>
      </c>
      <c r="R27"/>
    </row>
    <row r="28" spans="1:18" ht="15" x14ac:dyDescent="0.25">
      <c r="A28" s="15" t="s">
        <v>107</v>
      </c>
      <c r="B28" s="5" t="s">
        <v>108</v>
      </c>
      <c r="C28" s="15" t="s">
        <v>56</v>
      </c>
      <c r="D28" s="15" t="s">
        <v>131</v>
      </c>
      <c r="E28" s="15" t="s">
        <v>132</v>
      </c>
      <c r="F28" s="2" t="s">
        <v>133</v>
      </c>
      <c r="H28" s="5" t="s">
        <v>134</v>
      </c>
      <c r="I28" s="2" t="s">
        <v>113</v>
      </c>
      <c r="R28"/>
    </row>
    <row r="29" spans="1:18" ht="15" x14ac:dyDescent="0.25">
      <c r="A29" s="15" t="s">
        <v>107</v>
      </c>
      <c r="B29" s="15" t="s">
        <v>108</v>
      </c>
      <c r="C29" s="15" t="s">
        <v>103</v>
      </c>
      <c r="D29" s="15" t="s">
        <v>135</v>
      </c>
      <c r="E29" s="15" t="s">
        <v>136</v>
      </c>
      <c r="F29" s="2" t="s">
        <v>137</v>
      </c>
      <c r="I29" s="2" t="s">
        <v>113</v>
      </c>
      <c r="M29" s="15"/>
      <c r="R29"/>
    </row>
    <row r="30" spans="1:18" ht="15" x14ac:dyDescent="0.25">
      <c r="A30" s="15" t="s">
        <v>107</v>
      </c>
      <c r="B30" s="5" t="s">
        <v>108</v>
      </c>
      <c r="C30" s="15" t="s">
        <v>56</v>
      </c>
      <c r="D30" s="16" t="s">
        <v>138</v>
      </c>
      <c r="E30" s="15" t="s">
        <v>139</v>
      </c>
      <c r="F30" s="2" t="s">
        <v>140</v>
      </c>
      <c r="H30" s="5" t="s">
        <v>141</v>
      </c>
      <c r="I30" s="2" t="s">
        <v>113</v>
      </c>
      <c r="M30" s="15"/>
      <c r="R30"/>
    </row>
    <row r="31" spans="1:18" ht="15" x14ac:dyDescent="0.25">
      <c r="A31" s="15" t="s">
        <v>107</v>
      </c>
      <c r="B31" s="5" t="s">
        <v>108</v>
      </c>
      <c r="C31" s="15" t="s">
        <v>56</v>
      </c>
      <c r="D31" s="15" t="s">
        <v>142</v>
      </c>
      <c r="E31" s="15" t="s">
        <v>143</v>
      </c>
      <c r="F31" s="2" t="s">
        <v>144</v>
      </c>
      <c r="H31" s="5" t="s">
        <v>145</v>
      </c>
      <c r="I31" s="2" t="s">
        <v>113</v>
      </c>
      <c r="M31" s="15"/>
      <c r="R31"/>
    </row>
    <row r="32" spans="1:18" ht="15" x14ac:dyDescent="0.25">
      <c r="A32" s="15" t="s">
        <v>107</v>
      </c>
      <c r="B32" s="5" t="s">
        <v>108</v>
      </c>
      <c r="C32" s="15" t="s">
        <v>51</v>
      </c>
      <c r="D32" s="15" t="s">
        <v>146</v>
      </c>
      <c r="E32" s="15" t="s">
        <v>147</v>
      </c>
      <c r="F32" s="2" t="s">
        <v>148</v>
      </c>
      <c r="H32" s="5" t="s">
        <v>149</v>
      </c>
      <c r="I32" s="2" t="s">
        <v>113</v>
      </c>
      <c r="M32" s="15"/>
      <c r="R32"/>
    </row>
    <row r="33" spans="1:18" ht="15" x14ac:dyDescent="0.25">
      <c r="A33" s="15" t="s">
        <v>107</v>
      </c>
      <c r="B33" s="15" t="s">
        <v>150</v>
      </c>
      <c r="C33" s="15" t="s">
        <v>56</v>
      </c>
      <c r="D33" s="15" t="s">
        <v>151</v>
      </c>
      <c r="E33" s="15" t="s">
        <v>152</v>
      </c>
      <c r="F33" s="2" t="s">
        <v>153</v>
      </c>
      <c r="H33" s="2" t="s">
        <v>154</v>
      </c>
      <c r="I33" s="2" t="s">
        <v>155</v>
      </c>
      <c r="M33" s="15"/>
      <c r="R33"/>
    </row>
    <row r="34" spans="1:18" ht="15" x14ac:dyDescent="0.25">
      <c r="A34" s="15" t="s">
        <v>107</v>
      </c>
      <c r="B34" s="5" t="s">
        <v>150</v>
      </c>
      <c r="C34" s="15" t="s">
        <v>103</v>
      </c>
      <c r="D34" s="15" t="s">
        <v>156</v>
      </c>
      <c r="E34" s="15" t="s">
        <v>157</v>
      </c>
      <c r="F34" s="2" t="s">
        <v>158</v>
      </c>
      <c r="H34" s="5"/>
      <c r="I34" s="2" t="s">
        <v>155</v>
      </c>
      <c r="R34"/>
    </row>
    <row r="35" spans="1:18" ht="15" x14ac:dyDescent="0.25">
      <c r="A35" s="15" t="s">
        <v>107</v>
      </c>
      <c r="B35" s="5" t="s">
        <v>150</v>
      </c>
      <c r="C35" s="15" t="s">
        <v>103</v>
      </c>
      <c r="D35" s="15" t="s">
        <v>159</v>
      </c>
      <c r="E35" s="15" t="s">
        <v>160</v>
      </c>
      <c r="F35" s="2" t="s">
        <v>161</v>
      </c>
      <c r="H35" s="5"/>
      <c r="I35" s="2" t="s">
        <v>155</v>
      </c>
      <c r="M35" s="15"/>
      <c r="R35"/>
    </row>
    <row r="36" spans="1:18" ht="15" x14ac:dyDescent="0.25">
      <c r="A36" s="15" t="s">
        <v>107</v>
      </c>
      <c r="B36" s="5" t="s">
        <v>162</v>
      </c>
      <c r="C36" s="15" t="s">
        <v>51</v>
      </c>
      <c r="D36" s="15" t="s">
        <v>163</v>
      </c>
      <c r="E36" s="15" t="s">
        <v>164</v>
      </c>
      <c r="F36" s="2" t="s">
        <v>165</v>
      </c>
      <c r="H36" s="5" t="s">
        <v>166</v>
      </c>
      <c r="I36" s="2" t="s">
        <v>167</v>
      </c>
      <c r="M36" s="15"/>
      <c r="R36"/>
    </row>
    <row r="37" spans="1:18" ht="15" x14ac:dyDescent="0.25">
      <c r="A37" s="15" t="s">
        <v>107</v>
      </c>
      <c r="B37" s="5" t="s">
        <v>162</v>
      </c>
      <c r="C37" s="15" t="s">
        <v>56</v>
      </c>
      <c r="D37" s="15" t="s">
        <v>168</v>
      </c>
      <c r="E37" s="15" t="s">
        <v>169</v>
      </c>
      <c r="F37" s="2" t="s">
        <v>170</v>
      </c>
      <c r="H37" s="5" t="s">
        <v>171</v>
      </c>
      <c r="I37" s="2" t="s">
        <v>167</v>
      </c>
      <c r="M37" s="15"/>
      <c r="R37"/>
    </row>
    <row r="38" spans="1:18" ht="15" x14ac:dyDescent="0.25">
      <c r="A38" s="15" t="s">
        <v>107</v>
      </c>
      <c r="B38" s="5" t="s">
        <v>162</v>
      </c>
      <c r="C38" s="15" t="s">
        <v>56</v>
      </c>
      <c r="D38" s="15" t="s">
        <v>172</v>
      </c>
      <c r="E38" s="15" t="s">
        <v>173</v>
      </c>
      <c r="F38" s="2" t="s">
        <v>174</v>
      </c>
      <c r="H38" s="5" t="s">
        <v>175</v>
      </c>
      <c r="I38" s="2" t="s">
        <v>167</v>
      </c>
      <c r="M38" s="15"/>
      <c r="R38"/>
    </row>
    <row r="39" spans="1:18" ht="15" x14ac:dyDescent="0.25">
      <c r="A39" s="15" t="s">
        <v>107</v>
      </c>
      <c r="B39" s="5" t="s">
        <v>162</v>
      </c>
      <c r="C39" s="15" t="s">
        <v>56</v>
      </c>
      <c r="D39" s="15" t="s">
        <v>176</v>
      </c>
      <c r="E39" s="15" t="s">
        <v>177</v>
      </c>
      <c r="F39" s="2" t="s">
        <v>178</v>
      </c>
      <c r="H39" s="5" t="s">
        <v>179</v>
      </c>
      <c r="I39" s="2" t="s">
        <v>167</v>
      </c>
      <c r="M39" s="15"/>
      <c r="R39"/>
    </row>
    <row r="40" spans="1:18" ht="15" x14ac:dyDescent="0.25">
      <c r="A40" s="15" t="s">
        <v>107</v>
      </c>
      <c r="B40" s="5" t="s">
        <v>162</v>
      </c>
      <c r="C40" s="15" t="s">
        <v>51</v>
      </c>
      <c r="D40" s="15" t="s">
        <v>180</v>
      </c>
      <c r="E40" s="15" t="s">
        <v>181</v>
      </c>
      <c r="F40" s="2" t="s">
        <v>182</v>
      </c>
      <c r="H40" s="5" t="s">
        <v>183</v>
      </c>
      <c r="I40" s="2" t="s">
        <v>167</v>
      </c>
      <c r="M40" s="15"/>
      <c r="R40"/>
    </row>
    <row r="41" spans="1:18" ht="15" x14ac:dyDescent="0.25">
      <c r="A41" s="15" t="s">
        <v>184</v>
      </c>
      <c r="B41" s="2" t="s">
        <v>184</v>
      </c>
      <c r="C41" s="15" t="s">
        <v>51</v>
      </c>
      <c r="D41" s="15" t="s">
        <v>185</v>
      </c>
      <c r="E41" s="15" t="s">
        <v>185</v>
      </c>
      <c r="F41" s="2" t="s">
        <v>186</v>
      </c>
      <c r="H41" s="5" t="s">
        <v>187</v>
      </c>
      <c r="I41" s="2" t="s">
        <v>184</v>
      </c>
      <c r="M41" s="15"/>
      <c r="R41"/>
    </row>
    <row r="42" spans="1:18" ht="15" x14ac:dyDescent="0.25">
      <c r="A42" s="15" t="s">
        <v>184</v>
      </c>
      <c r="B42" s="5" t="s">
        <v>184</v>
      </c>
      <c r="C42" s="15" t="s">
        <v>51</v>
      </c>
      <c r="D42" s="15" t="s">
        <v>188</v>
      </c>
      <c r="E42" s="15" t="s">
        <v>188</v>
      </c>
      <c r="F42" s="2" t="s">
        <v>189</v>
      </c>
      <c r="H42" s="5" t="s">
        <v>190</v>
      </c>
      <c r="I42" s="2" t="s">
        <v>184</v>
      </c>
      <c r="M42" s="15"/>
      <c r="R42"/>
    </row>
    <row r="43" spans="1:18" ht="15" x14ac:dyDescent="0.25">
      <c r="A43" s="15" t="s">
        <v>191</v>
      </c>
      <c r="B43" s="5" t="s">
        <v>192</v>
      </c>
      <c r="C43" s="15" t="s">
        <v>51</v>
      </c>
      <c r="D43" s="15" t="s">
        <v>193</v>
      </c>
      <c r="E43" s="15" t="s">
        <v>194</v>
      </c>
      <c r="F43" s="2" t="s">
        <v>195</v>
      </c>
      <c r="H43" s="5" t="s">
        <v>196</v>
      </c>
      <c r="I43" s="2" t="s">
        <v>197</v>
      </c>
      <c r="M43" s="15"/>
      <c r="R43"/>
    </row>
    <row r="44" spans="1:18" ht="15" x14ac:dyDescent="0.25">
      <c r="A44" s="15" t="s">
        <v>191</v>
      </c>
      <c r="B44" s="5" t="s">
        <v>192</v>
      </c>
      <c r="C44" s="15" t="s">
        <v>56</v>
      </c>
      <c r="D44" s="15" t="s">
        <v>198</v>
      </c>
      <c r="E44" s="15" t="s">
        <v>199</v>
      </c>
      <c r="F44" s="2" t="s">
        <v>200</v>
      </c>
      <c r="H44" s="5" t="s">
        <v>201</v>
      </c>
      <c r="I44" s="2" t="s">
        <v>197</v>
      </c>
      <c r="M44" s="15"/>
      <c r="R44"/>
    </row>
    <row r="45" spans="1:18" ht="15" x14ac:dyDescent="0.25">
      <c r="A45" s="15" t="s">
        <v>191</v>
      </c>
      <c r="B45" s="5" t="s">
        <v>192</v>
      </c>
      <c r="C45" s="15" t="s">
        <v>56</v>
      </c>
      <c r="D45" s="15" t="s">
        <v>202</v>
      </c>
      <c r="E45" s="15" t="s">
        <v>203</v>
      </c>
      <c r="F45" s="2" t="s">
        <v>204</v>
      </c>
      <c r="H45" s="5" t="s">
        <v>205</v>
      </c>
      <c r="I45" s="2" t="s">
        <v>197</v>
      </c>
      <c r="M45" s="15"/>
      <c r="R45"/>
    </row>
    <row r="46" spans="1:18" ht="15" x14ac:dyDescent="0.25">
      <c r="A46" s="15" t="s">
        <v>191</v>
      </c>
      <c r="B46" s="5" t="s">
        <v>192</v>
      </c>
      <c r="C46" s="15" t="s">
        <v>56</v>
      </c>
      <c r="D46" s="15" t="s">
        <v>206</v>
      </c>
      <c r="E46" s="15" t="s">
        <v>207</v>
      </c>
      <c r="F46" s="2" t="s">
        <v>208</v>
      </c>
      <c r="H46" s="5" t="s">
        <v>209</v>
      </c>
      <c r="I46" s="2" t="s">
        <v>197</v>
      </c>
      <c r="M46" s="15"/>
      <c r="R46"/>
    </row>
    <row r="47" spans="1:18" ht="15" x14ac:dyDescent="0.25">
      <c r="A47" s="15" t="s">
        <v>191</v>
      </c>
      <c r="B47" s="5" t="s">
        <v>192</v>
      </c>
      <c r="C47" s="15" t="s">
        <v>51</v>
      </c>
      <c r="D47" s="15" t="s">
        <v>210</v>
      </c>
      <c r="E47" s="15" t="s">
        <v>211</v>
      </c>
      <c r="F47" s="2" t="s">
        <v>212</v>
      </c>
      <c r="H47" s="5" t="s">
        <v>213</v>
      </c>
      <c r="I47" s="2" t="s">
        <v>197</v>
      </c>
      <c r="M47" s="15"/>
      <c r="R47"/>
    </row>
    <row r="48" spans="1:18" ht="15" x14ac:dyDescent="0.25">
      <c r="A48" s="15" t="s">
        <v>191</v>
      </c>
      <c r="B48" s="5" t="s">
        <v>192</v>
      </c>
      <c r="C48" s="15" t="s">
        <v>51</v>
      </c>
      <c r="D48" s="15" t="s">
        <v>214</v>
      </c>
      <c r="E48" s="15" t="s">
        <v>215</v>
      </c>
      <c r="F48" s="2" t="s">
        <v>216</v>
      </c>
      <c r="H48" s="5" t="s">
        <v>217</v>
      </c>
      <c r="I48" s="2" t="s">
        <v>197</v>
      </c>
      <c r="M48" s="15"/>
      <c r="R48"/>
    </row>
    <row r="49" spans="1:18" ht="15" x14ac:dyDescent="0.25">
      <c r="A49" s="15" t="s">
        <v>191</v>
      </c>
      <c r="B49" s="5" t="s">
        <v>192</v>
      </c>
      <c r="C49" s="15" t="s">
        <v>56</v>
      </c>
      <c r="D49" s="15" t="s">
        <v>218</v>
      </c>
      <c r="E49" s="15" t="s">
        <v>219</v>
      </c>
      <c r="F49" s="2" t="s">
        <v>220</v>
      </c>
      <c r="H49" s="2" t="s">
        <v>221</v>
      </c>
      <c r="I49" s="2" t="s">
        <v>197</v>
      </c>
      <c r="M49" s="15"/>
      <c r="R49"/>
    </row>
    <row r="50" spans="1:18" ht="15" x14ac:dyDescent="0.25">
      <c r="A50" s="15" t="s">
        <v>191</v>
      </c>
      <c r="B50" s="5" t="s">
        <v>192</v>
      </c>
      <c r="C50" s="15" t="s">
        <v>51</v>
      </c>
      <c r="D50" s="15" t="s">
        <v>222</v>
      </c>
      <c r="E50" s="15" t="s">
        <v>223</v>
      </c>
      <c r="F50" s="2" t="s">
        <v>224</v>
      </c>
      <c r="H50" s="5" t="s">
        <v>225</v>
      </c>
      <c r="I50" s="2" t="s">
        <v>197</v>
      </c>
      <c r="M50" s="15"/>
      <c r="R50"/>
    </row>
    <row r="51" spans="1:18" ht="15" x14ac:dyDescent="0.25">
      <c r="A51" s="15" t="s">
        <v>191</v>
      </c>
      <c r="B51" s="5" t="s">
        <v>192</v>
      </c>
      <c r="C51" s="15" t="s">
        <v>51</v>
      </c>
      <c r="D51" s="15" t="s">
        <v>226</v>
      </c>
      <c r="E51" s="15" t="s">
        <v>227</v>
      </c>
      <c r="F51" s="2" t="s">
        <v>228</v>
      </c>
      <c r="H51" s="2" t="s">
        <v>229</v>
      </c>
      <c r="I51" s="2" t="s">
        <v>197</v>
      </c>
      <c r="M51" s="15"/>
      <c r="R51"/>
    </row>
    <row r="52" spans="1:18" ht="15" x14ac:dyDescent="0.25">
      <c r="A52" s="15" t="s">
        <v>191</v>
      </c>
      <c r="B52" s="5" t="s">
        <v>230</v>
      </c>
      <c r="C52" s="15" t="s">
        <v>56</v>
      </c>
      <c r="D52" s="15" t="s">
        <v>231</v>
      </c>
      <c r="E52" s="15" t="s">
        <v>232</v>
      </c>
      <c r="F52" s="2" t="s">
        <v>233</v>
      </c>
      <c r="H52" s="2" t="s">
        <v>234</v>
      </c>
      <c r="I52" s="2" t="s">
        <v>235</v>
      </c>
      <c r="M52" s="15"/>
      <c r="R52"/>
    </row>
    <row r="53" spans="1:18" ht="15" x14ac:dyDescent="0.25">
      <c r="A53" s="15" t="s">
        <v>191</v>
      </c>
      <c r="B53" s="5" t="s">
        <v>230</v>
      </c>
      <c r="C53" s="15" t="s">
        <v>56</v>
      </c>
      <c r="D53" s="15" t="s">
        <v>236</v>
      </c>
      <c r="E53" s="15" t="s">
        <v>237</v>
      </c>
      <c r="F53" s="2" t="s">
        <v>238</v>
      </c>
      <c r="H53" s="5" t="s">
        <v>239</v>
      </c>
      <c r="I53" s="2" t="s">
        <v>235</v>
      </c>
      <c r="M53" s="15"/>
      <c r="R53"/>
    </row>
    <row r="54" spans="1:18" ht="15" x14ac:dyDescent="0.25">
      <c r="A54" s="15" t="s">
        <v>191</v>
      </c>
      <c r="B54" s="5" t="s">
        <v>230</v>
      </c>
      <c r="C54" s="15" t="s">
        <v>56</v>
      </c>
      <c r="D54" s="15" t="s">
        <v>240</v>
      </c>
      <c r="E54" s="15" t="s">
        <v>241</v>
      </c>
      <c r="F54" s="2" t="s">
        <v>242</v>
      </c>
      <c r="H54" s="5" t="s">
        <v>243</v>
      </c>
      <c r="I54" s="2" t="s">
        <v>235</v>
      </c>
      <c r="M54" s="15"/>
      <c r="R54"/>
    </row>
    <row r="55" spans="1:18" ht="15" x14ac:dyDescent="0.25">
      <c r="A55" s="15" t="s">
        <v>244</v>
      </c>
      <c r="B55" s="5" t="s">
        <v>245</v>
      </c>
      <c r="C55" s="15" t="s">
        <v>56</v>
      </c>
      <c r="D55" s="15" t="s">
        <v>246</v>
      </c>
      <c r="E55" s="15" t="s">
        <v>247</v>
      </c>
      <c r="F55" s="2" t="s">
        <v>248</v>
      </c>
      <c r="H55" s="5" t="s">
        <v>249</v>
      </c>
      <c r="I55" s="2" t="s">
        <v>250</v>
      </c>
      <c r="M55" s="15"/>
      <c r="R55"/>
    </row>
    <row r="56" spans="1:18" ht="15" x14ac:dyDescent="0.25">
      <c r="A56" s="15" t="s">
        <v>251</v>
      </c>
      <c r="B56" s="5" t="s">
        <v>251</v>
      </c>
      <c r="C56" s="15" t="s">
        <v>56</v>
      </c>
      <c r="D56" s="15" t="s">
        <v>252</v>
      </c>
      <c r="E56" s="15" t="s">
        <v>253</v>
      </c>
      <c r="F56" s="2" t="s">
        <v>254</v>
      </c>
      <c r="H56" s="5" t="s">
        <v>255</v>
      </c>
      <c r="I56" s="2" t="s">
        <v>256</v>
      </c>
      <c r="M56" s="15"/>
      <c r="R56"/>
    </row>
    <row r="57" spans="1:18" ht="15" x14ac:dyDescent="0.25">
      <c r="A57" s="15" t="s">
        <v>257</v>
      </c>
      <c r="B57" s="5" t="s">
        <v>258</v>
      </c>
      <c r="C57" s="15" t="s">
        <v>103</v>
      </c>
      <c r="D57" s="15" t="s">
        <v>259</v>
      </c>
      <c r="E57" s="15" t="s">
        <v>260</v>
      </c>
      <c r="F57" s="2" t="s">
        <v>261</v>
      </c>
      <c r="G57" s="42"/>
      <c r="H57" s="5"/>
      <c r="I57" s="2" t="s">
        <v>262</v>
      </c>
      <c r="M57" s="15"/>
      <c r="R57"/>
    </row>
    <row r="58" spans="1:18" ht="15" x14ac:dyDescent="0.25">
      <c r="A58" s="2" t="s">
        <v>263</v>
      </c>
      <c r="B58" s="5" t="s">
        <v>263</v>
      </c>
      <c r="C58" s="15" t="s">
        <v>103</v>
      </c>
      <c r="D58" s="15" t="s">
        <v>264</v>
      </c>
      <c r="E58" s="15" t="s">
        <v>265</v>
      </c>
      <c r="F58" s="2" t="s">
        <v>266</v>
      </c>
      <c r="G58" s="2" t="s">
        <v>267</v>
      </c>
      <c r="H58" s="5" t="s">
        <v>268</v>
      </c>
      <c r="I58" s="2" t="s">
        <v>269</v>
      </c>
      <c r="M58" s="15"/>
      <c r="R58"/>
    </row>
    <row r="59" spans="1:18" ht="15" x14ac:dyDescent="0.25">
      <c r="A59" s="15" t="s">
        <v>270</v>
      </c>
      <c r="B59" s="5" t="s">
        <v>271</v>
      </c>
      <c r="C59" s="15" t="s">
        <v>103</v>
      </c>
      <c r="D59" s="15" t="s">
        <v>272</v>
      </c>
      <c r="E59" s="15" t="s">
        <v>273</v>
      </c>
      <c r="F59" s="2" t="s">
        <v>274</v>
      </c>
      <c r="G59" s="2" t="s">
        <v>275</v>
      </c>
      <c r="H59" s="5" t="s">
        <v>276</v>
      </c>
      <c r="I59" s="2" t="s">
        <v>270</v>
      </c>
      <c r="M59" s="15"/>
      <c r="N59" s="28"/>
      <c r="R59"/>
    </row>
    <row r="60" spans="1:18" ht="15" x14ac:dyDescent="0.25">
      <c r="A60" s="15" t="s">
        <v>277</v>
      </c>
      <c r="B60" s="5" t="s">
        <v>278</v>
      </c>
      <c r="C60" s="15" t="s">
        <v>279</v>
      </c>
      <c r="D60" s="15" t="s">
        <v>280</v>
      </c>
      <c r="E60" s="15" t="s">
        <v>281</v>
      </c>
      <c r="F60" s="2" t="s">
        <v>282</v>
      </c>
      <c r="H60" s="5" t="s">
        <v>283</v>
      </c>
      <c r="I60" s="2" t="s">
        <v>278</v>
      </c>
      <c r="M60" s="15"/>
      <c r="R60"/>
    </row>
    <row r="61" spans="1:18" x14ac:dyDescent="0.2">
      <c r="D61" s="18">
        <f>Sol·licitud!B9</f>
        <v>0</v>
      </c>
      <c r="E61" s="19" t="e">
        <f>VLOOKUP($D$61,$D$6:$I$60,2,FALSE)</f>
        <v>#N/A</v>
      </c>
      <c r="F61" s="19" t="e">
        <f>VLOOKUP($D$61,$D$6:$I$60,3,FALSE)</f>
        <v>#N/A</v>
      </c>
      <c r="G61" s="19" t="e">
        <f>VLOOKUP($D$61,$D$6:$I$60,4,FALSE)</f>
        <v>#N/A</v>
      </c>
      <c r="H61" s="19" t="e">
        <f>VLOOKUP($D$61,$D$6:$I$60,5,FALSE)</f>
        <v>#N/A</v>
      </c>
      <c r="I61" s="19" t="e">
        <f>VLOOKUP($D$61,$D$6:$I$60,5,FALSE)</f>
        <v>#N/A</v>
      </c>
    </row>
    <row r="63" spans="1:18" ht="15" x14ac:dyDescent="0.25">
      <c r="B63" s="4" t="s">
        <v>284</v>
      </c>
      <c r="C63" s="4" t="s">
        <v>285</v>
      </c>
    </row>
    <row r="64" spans="1:18" s="17" customFormat="1" x14ac:dyDescent="0.25">
      <c r="C64" s="17">
        <v>1</v>
      </c>
      <c r="D64" s="17">
        <v>2</v>
      </c>
      <c r="E64" s="17">
        <v>3</v>
      </c>
      <c r="F64" s="17">
        <v>4</v>
      </c>
      <c r="G64" s="17">
        <v>5</v>
      </c>
      <c r="H64" s="17">
        <v>6</v>
      </c>
      <c r="I64" s="17">
        <v>7</v>
      </c>
      <c r="J64" s="17">
        <v>8</v>
      </c>
      <c r="K64" s="17">
        <v>9</v>
      </c>
      <c r="L64" s="17">
        <v>10</v>
      </c>
      <c r="M64" s="17">
        <v>11</v>
      </c>
      <c r="N64" s="17">
        <v>12</v>
      </c>
      <c r="O64" s="17">
        <v>13</v>
      </c>
    </row>
    <row r="65" spans="1:15" x14ac:dyDescent="0.2">
      <c r="A65" s="2" t="s">
        <v>39</v>
      </c>
      <c r="B65" s="5" t="s">
        <v>40</v>
      </c>
      <c r="C65" s="5" t="s">
        <v>42</v>
      </c>
      <c r="D65" s="2" t="s">
        <v>47</v>
      </c>
      <c r="E65" s="15" t="s">
        <v>52</v>
      </c>
      <c r="F65" s="15" t="s">
        <v>89</v>
      </c>
      <c r="G65" s="15" t="s">
        <v>57</v>
      </c>
      <c r="H65" s="15" t="s">
        <v>61</v>
      </c>
      <c r="I65" s="15" t="s">
        <v>65</v>
      </c>
      <c r="J65" s="15" t="s">
        <v>69</v>
      </c>
      <c r="K65" s="15" t="s">
        <v>73</v>
      </c>
      <c r="L65" s="15" t="s">
        <v>77</v>
      </c>
      <c r="M65" s="15" t="s">
        <v>81</v>
      </c>
      <c r="N65" s="15" t="s">
        <v>85</v>
      </c>
      <c r="O65" s="2" t="s">
        <v>39</v>
      </c>
    </row>
    <row r="66" spans="1:15" x14ac:dyDescent="0.2">
      <c r="A66" s="2" t="s">
        <v>39</v>
      </c>
      <c r="B66" s="5" t="s">
        <v>94</v>
      </c>
      <c r="C66" s="5" t="s">
        <v>42</v>
      </c>
      <c r="D66" s="15" t="s">
        <v>95</v>
      </c>
      <c r="E66" s="15" t="s">
        <v>99</v>
      </c>
      <c r="F66" s="15" t="s">
        <v>89</v>
      </c>
      <c r="G66" s="2" t="s">
        <v>286</v>
      </c>
      <c r="O66" s="2" t="s">
        <v>39</v>
      </c>
    </row>
    <row r="67" spans="1:15" x14ac:dyDescent="0.2">
      <c r="A67" s="2" t="s">
        <v>107</v>
      </c>
      <c r="B67" s="5" t="s">
        <v>108</v>
      </c>
      <c r="C67" s="15" t="s">
        <v>109</v>
      </c>
      <c r="D67" s="15" t="s">
        <v>114</v>
      </c>
      <c r="E67" s="15" t="s">
        <v>118</v>
      </c>
      <c r="F67" s="15" t="s">
        <v>122</v>
      </c>
      <c r="G67" s="15" t="s">
        <v>127</v>
      </c>
      <c r="H67" s="15" t="s">
        <v>131</v>
      </c>
      <c r="I67" s="16" t="s">
        <v>138</v>
      </c>
      <c r="J67" s="15" t="s">
        <v>142</v>
      </c>
      <c r="K67" s="15" t="s">
        <v>146</v>
      </c>
      <c r="O67" s="2" t="s">
        <v>107</v>
      </c>
    </row>
    <row r="68" spans="1:15" x14ac:dyDescent="0.2">
      <c r="A68" s="2" t="s">
        <v>107</v>
      </c>
      <c r="B68" s="15" t="s">
        <v>150</v>
      </c>
      <c r="C68" s="15" t="s">
        <v>151</v>
      </c>
      <c r="D68" s="15" t="s">
        <v>156</v>
      </c>
      <c r="E68" s="15" t="s">
        <v>159</v>
      </c>
      <c r="O68" s="2" t="s">
        <v>107</v>
      </c>
    </row>
    <row r="69" spans="1:15" x14ac:dyDescent="0.2">
      <c r="A69" s="2" t="s">
        <v>107</v>
      </c>
      <c r="B69" s="5" t="s">
        <v>162</v>
      </c>
      <c r="C69" s="15" t="s">
        <v>163</v>
      </c>
      <c r="D69" s="15" t="s">
        <v>168</v>
      </c>
      <c r="E69" s="15" t="s">
        <v>172</v>
      </c>
      <c r="F69" s="15" t="s">
        <v>176</v>
      </c>
      <c r="G69" s="15" t="s">
        <v>180</v>
      </c>
      <c r="H69" s="15"/>
      <c r="O69" s="2" t="s">
        <v>107</v>
      </c>
    </row>
    <row r="70" spans="1:15" x14ac:dyDescent="0.2">
      <c r="A70" s="2" t="s">
        <v>184</v>
      </c>
      <c r="B70" s="5" t="s">
        <v>184</v>
      </c>
      <c r="C70" s="15" t="s">
        <v>185</v>
      </c>
      <c r="D70" s="15" t="s">
        <v>188</v>
      </c>
      <c r="E70" s="15"/>
      <c r="F70" s="15"/>
      <c r="G70" s="15"/>
      <c r="H70" s="15"/>
      <c r="O70" s="2" t="s">
        <v>184</v>
      </c>
    </row>
    <row r="71" spans="1:15" x14ac:dyDescent="0.2">
      <c r="A71" s="2" t="s">
        <v>191</v>
      </c>
      <c r="B71" s="5" t="s">
        <v>192</v>
      </c>
      <c r="C71" s="15" t="s">
        <v>193</v>
      </c>
      <c r="D71" s="15" t="s">
        <v>198</v>
      </c>
      <c r="E71" s="15" t="s">
        <v>202</v>
      </c>
      <c r="F71" s="15" t="s">
        <v>206</v>
      </c>
      <c r="G71" s="15" t="s">
        <v>210</v>
      </c>
      <c r="H71" s="15" t="s">
        <v>214</v>
      </c>
      <c r="I71" s="15" t="s">
        <v>218</v>
      </c>
      <c r="J71" s="15" t="s">
        <v>222</v>
      </c>
      <c r="K71" s="15" t="s">
        <v>226</v>
      </c>
      <c r="L71" s="15"/>
      <c r="N71" s="15"/>
      <c r="O71" s="2" t="s">
        <v>287</v>
      </c>
    </row>
    <row r="72" spans="1:15" x14ac:dyDescent="0.2">
      <c r="A72" s="2" t="s">
        <v>191</v>
      </c>
      <c r="B72" s="5" t="s">
        <v>230</v>
      </c>
      <c r="C72" s="15" t="s">
        <v>231</v>
      </c>
      <c r="D72" s="15" t="s">
        <v>236</v>
      </c>
      <c r="E72" s="15" t="s">
        <v>240</v>
      </c>
      <c r="O72" s="2" t="s">
        <v>287</v>
      </c>
    </row>
    <row r="73" spans="1:15" x14ac:dyDescent="0.2">
      <c r="A73" s="2" t="s">
        <v>288</v>
      </c>
      <c r="B73" s="5" t="s">
        <v>245</v>
      </c>
      <c r="C73" s="15" t="s">
        <v>246</v>
      </c>
      <c r="O73" s="2" t="s">
        <v>288</v>
      </c>
    </row>
    <row r="74" spans="1:15" x14ac:dyDescent="0.2">
      <c r="A74" s="2" t="s">
        <v>256</v>
      </c>
      <c r="B74" s="5" t="s">
        <v>251</v>
      </c>
      <c r="C74" s="15" t="s">
        <v>252</v>
      </c>
      <c r="O74" s="2" t="s">
        <v>256</v>
      </c>
    </row>
    <row r="75" spans="1:15" x14ac:dyDescent="0.2">
      <c r="A75" s="2" t="s">
        <v>262</v>
      </c>
      <c r="B75" s="5" t="s">
        <v>258</v>
      </c>
      <c r="C75" s="15" t="s">
        <v>259</v>
      </c>
      <c r="D75" s="15"/>
      <c r="O75" s="2" t="s">
        <v>262</v>
      </c>
    </row>
    <row r="76" spans="1:15" x14ac:dyDescent="0.2">
      <c r="A76" s="2" t="s">
        <v>269</v>
      </c>
      <c r="B76" s="5" t="s">
        <v>263</v>
      </c>
      <c r="C76" s="15" t="s">
        <v>264</v>
      </c>
      <c r="O76" s="2" t="s">
        <v>269</v>
      </c>
    </row>
    <row r="77" spans="1:15" x14ac:dyDescent="0.2">
      <c r="A77" s="2" t="s">
        <v>270</v>
      </c>
      <c r="B77" s="5" t="s">
        <v>271</v>
      </c>
      <c r="C77" s="15" t="s">
        <v>272</v>
      </c>
      <c r="O77" s="2" t="s">
        <v>270</v>
      </c>
    </row>
    <row r="78" spans="1:15" x14ac:dyDescent="0.2">
      <c r="A78" s="2" t="s">
        <v>278</v>
      </c>
      <c r="B78" s="5" t="s">
        <v>278</v>
      </c>
      <c r="C78" s="15" t="s">
        <v>280</v>
      </c>
      <c r="O78" s="2" t="s">
        <v>278</v>
      </c>
    </row>
    <row r="79" spans="1:15" x14ac:dyDescent="0.2">
      <c r="B79" s="18">
        <f>Sol·licitud!B8</f>
        <v>0</v>
      </c>
      <c r="C79" s="19" t="e">
        <f t="shared" ref="C79:N79" si="0">IF(VLOOKUP($B$79,$B$65:$N$78,C64+1,FALSE)="","",VLOOKUP($B$79,$B$65:$N$78,C64+1,FALSE))</f>
        <v>#N/A</v>
      </c>
      <c r="D79" s="19" t="e">
        <f t="shared" si="0"/>
        <v>#N/A</v>
      </c>
      <c r="E79" s="19" t="e">
        <f t="shared" si="0"/>
        <v>#N/A</v>
      </c>
      <c r="F79" s="19" t="e">
        <f t="shared" si="0"/>
        <v>#N/A</v>
      </c>
      <c r="G79" s="19" t="e">
        <f t="shared" si="0"/>
        <v>#N/A</v>
      </c>
      <c r="H79" s="19" t="e">
        <f t="shared" si="0"/>
        <v>#N/A</v>
      </c>
      <c r="I79" s="19" t="e">
        <f t="shared" si="0"/>
        <v>#N/A</v>
      </c>
      <c r="J79" s="19" t="e">
        <f t="shared" si="0"/>
        <v>#N/A</v>
      </c>
      <c r="K79" s="19" t="e">
        <f t="shared" si="0"/>
        <v>#N/A</v>
      </c>
      <c r="L79" s="19" t="e">
        <f t="shared" si="0"/>
        <v>#N/A</v>
      </c>
      <c r="M79" s="19" t="e">
        <f t="shared" si="0"/>
        <v>#N/A</v>
      </c>
      <c r="N79" s="19" t="e">
        <f t="shared" si="0"/>
        <v>#N/A</v>
      </c>
      <c r="O79" s="19" t="e">
        <f>IF(VLOOKUP($B$79,$B$65:$O$78,O64+1,FALSE)="","",VLOOKUP($B$79,$B$65:$O$78,O64+1,FALSE))</f>
        <v>#N/A</v>
      </c>
    </row>
    <row r="83" spans="1:3" ht="15" x14ac:dyDescent="0.25">
      <c r="A83" s="4" t="s">
        <v>289</v>
      </c>
      <c r="C83" s="4"/>
    </row>
    <row r="84" spans="1:3" x14ac:dyDescent="0.2">
      <c r="A84" s="5" t="s">
        <v>290</v>
      </c>
      <c r="C84" s="5"/>
    </row>
    <row r="85" spans="1:3" x14ac:dyDescent="0.2">
      <c r="A85" s="5" t="s">
        <v>291</v>
      </c>
      <c r="C85" s="5"/>
    </row>
    <row r="86" spans="1:3" x14ac:dyDescent="0.2">
      <c r="A86" s="5" t="s">
        <v>292</v>
      </c>
      <c r="C86" s="5"/>
    </row>
    <row r="87" spans="1:3" x14ac:dyDescent="0.2">
      <c r="A87" s="2" t="s">
        <v>293</v>
      </c>
    </row>
    <row r="88" spans="1:3" x14ac:dyDescent="0.2">
      <c r="A88" s="2" t="s">
        <v>294</v>
      </c>
    </row>
    <row r="89" spans="1:3" x14ac:dyDescent="0.2">
      <c r="A89" s="2" t="s">
        <v>295</v>
      </c>
    </row>
    <row r="90" spans="1:3" x14ac:dyDescent="0.2">
      <c r="A90" s="2" t="s">
        <v>296</v>
      </c>
    </row>
  </sheetData>
  <sortState xmlns:xlrd2="http://schemas.microsoft.com/office/spreadsheetml/2017/richdata2" ref="A52:I54">
    <sortCondition ref="D52:D54"/>
  </sortState>
  <hyperlinks>
    <hyperlink ref="H20" r:id="rId1" display="carlespt@blanquerna.url.edu" xr:uid="{00000000-0004-0000-0100-000000000000}"/>
    <hyperlink ref="H59" r:id="rId2" display="ricard.santoma@htsi.url.edu" xr:uid="{00000000-0004-0000-0100-000001000000}"/>
    <hyperlink ref="H12" r:id="rId3" display="jordi.martorell@iqs.url.edu" xr:uid="{00000000-0004-0000-0100-000002000000}"/>
    <hyperlink ref="H16" r:id="rId4" display="santi.nonell@iqs.url.edu" xr:uid="{00000000-0004-0000-0100-000003000000}"/>
    <hyperlink ref="H26" r:id="rId5" display="elenaca@blanquerna.url.edu" xr:uid="{00000000-0004-0000-0100-000004000000}"/>
    <hyperlink ref="H8" r:id="rId6" display="ramon.palau@iqs.url.edu" xr:uid="{00000000-0004-0000-0100-000005000000}"/>
    <hyperlink ref="H15" r:id="rId7" display="jose.borrell@iqs.url.edu" xr:uid="{00000000-0004-0000-0100-000006000000}"/>
    <hyperlink ref="H6" r:id="rId8" display="jordi.abella@iqs.url.edu" xr:uid="{00000000-0004-0000-0100-000007000000}"/>
    <hyperlink ref="H9" r:id="rId9" display="antoni.planas@iqs.url.edu" xr:uid="{00000000-0004-0000-0100-000008000000}"/>
    <hyperlink ref="H14" r:id="rId10" display="guillermo.reyes@iqs.url.edu" xr:uid="{00000000-0004-0000-0100-000009000000}"/>
    <hyperlink ref="H7" r:id="rId11" display="felix.llovell@iqs.url.edu" xr:uid="{00000000-0004-0000-0100-00000A000000}"/>
    <hyperlink ref="H18" r:id="rId12" display="jordi.abella@iqs.url.edu" xr:uid="{76D8178E-F2F2-449D-8866-C7164DC8C733}"/>
  </hyperlinks>
  <pageMargins left="0.51181102362204722" right="0.51181102362204722" top="0.94488188976377963" bottom="0.74803149606299213" header="0.11811023622047245" footer="0.31496062992125984"/>
  <pageSetup paperSize="9" orientation="portrait" r:id="rId13"/>
  <headerFooter>
    <oddHeader>&amp;L&amp;"Arial,Normal"&amp;9Universitat Ramon Llull
Vicerectorat de Recerca i Innovació&amp;C&amp;G&amp;R&amp;"Arial,Normal"&amp;9Form Proj-1_2014-15</oddHeader>
    <oddFooter>&amp;C&amp;"Arial,Normal"&amp;9Programes d'Ajuts a la Recerca - Universitat Ramon Llull 2014-15&amp;R&amp;"Arial,Normal"&amp;9&amp;P de &amp;N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78055-4a3d-4cc5-9112-c0e50a5e7085" xsi:nil="true"/>
    <lcf76f155ced4ddcb4097134ff3c332f xmlns="9900cc97-891f-464d-8a32-8f1d46142e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887CFC1ED546998AD0B1A1BC2CB3" ma:contentTypeVersion="15" ma:contentTypeDescription="Crea un document nou" ma:contentTypeScope="" ma:versionID="ff2b7370f1f1e0b57b0cddf5bd89c3c5">
  <xsd:schema xmlns:xsd="http://www.w3.org/2001/XMLSchema" xmlns:xs="http://www.w3.org/2001/XMLSchema" xmlns:p="http://schemas.microsoft.com/office/2006/metadata/properties" xmlns:ns2="9900cc97-891f-464d-8a32-8f1d46142ed9" xmlns:ns3="ddb78055-4a3d-4cc5-9112-c0e50a5e7085" targetNamespace="http://schemas.microsoft.com/office/2006/metadata/properties" ma:root="true" ma:fieldsID="7d88db646fe6a43b681530030a3a3fd2" ns2:_="" ns3:_="">
    <xsd:import namespace="9900cc97-891f-464d-8a32-8f1d46142ed9"/>
    <xsd:import namespace="ddb78055-4a3d-4cc5-9112-c0e50a5e7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0cc97-891f-464d-8a32-8f1d46142e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8224a07d-cca9-495a-8963-18e06b595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78055-4a3d-4cc5-9112-c0e50a5e70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d111979-e950-4412-90e6-4bbd24f76b37}" ma:internalName="TaxCatchAll" ma:showField="CatchAllData" ma:web="ddb78055-4a3d-4cc5-9112-c0e50a5e7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74FDB2-C19C-4F45-9DD3-8DFB5B5198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DC2938-5BBB-4E8E-BCA6-6854E3C3396F}">
  <ds:schemaRefs>
    <ds:schemaRef ds:uri="http://schemas.microsoft.com/office/2006/metadata/properties"/>
    <ds:schemaRef ds:uri="http://schemas.microsoft.com/office/infopath/2007/PartnerControls"/>
    <ds:schemaRef ds:uri="ddb78055-4a3d-4cc5-9112-c0e50a5e7085"/>
    <ds:schemaRef ds:uri="9900cc97-891f-464d-8a32-8f1d46142ed9"/>
  </ds:schemaRefs>
</ds:datastoreItem>
</file>

<file path=customXml/itemProps3.xml><?xml version="1.0" encoding="utf-8"?>
<ds:datastoreItem xmlns:ds="http://schemas.openxmlformats.org/officeDocument/2006/customXml" ds:itemID="{2FDE6341-0C95-4804-A466-76833F907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00cc97-891f-464d-8a32-8f1d46142ed9"/>
    <ds:schemaRef ds:uri="ddb78055-4a3d-4cc5-9112-c0e50a5e70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Sol·licitud</vt:lpstr>
      <vt:lpstr>Resum oficina</vt:lpstr>
      <vt:lpstr>Desplegables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lros</dc:creator>
  <cp:keywords/>
  <dc:description/>
  <cp:lastModifiedBy>Núria Pérez Rossell</cp:lastModifiedBy>
  <cp:revision/>
  <dcterms:created xsi:type="dcterms:W3CDTF">2011-01-17T07:13:48Z</dcterms:created>
  <dcterms:modified xsi:type="dcterms:W3CDTF">2026-02-03T09:55:28Z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0x0101007E71887CFC1ED546998AD0B1A1BC2CB3</vt:lpwstr>
  </property>
  <property fmtid="{D5CDD505-2E9C-101B-9397-08002B2CF9AE}" pid="3" name="MediaServiceImageTags">
    <vt:lpwstr/>
  </property>
</Properties>
</file>